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4.xml" ContentType="application/vnd.openxmlformats-officedocument.spreadsheetml.table+xml"/>
  <Override PartName="/xl/tables/table3.xml" ContentType="application/vnd.openxmlformats-officedocument.spreadsheetml.table+xml"/>
  <Override PartName="/xl/tables/table5.xml" ContentType="application/vnd.openxmlformats-officedocument.spreadsheetml.table+xml"/>
  <Override PartName="/xl/tables/table2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3"/>
    <sheet name="Integration Plan" sheetId="2" state="visible" r:id="rId4"/>
    <sheet name="Day 1 Readiness" sheetId="3" state="visible" r:id="rId5"/>
    <sheet name="Workflow Decisions" sheetId="4" state="visible" r:id="rId6"/>
    <sheet name="Synergies" sheetId="5" state="visible" r:id="rId7"/>
    <sheet name="Risks &amp; Decisions" sheetId="6" state="visible" r:id="rId8"/>
  </sheets>
  <definedNames>
    <definedName function="false" hidden="false" localSheetId="0" name="_xlnm.Print_Area" vbProcedure="false">Dashboard!$A$2:$F$48</definedName>
    <definedName function="false" hidden="false" localSheetId="2" name="_xlnm.Print_Titles" vbProcedure="false">'Day 1 Readiness'!$5:$5</definedName>
    <definedName function="false" hidden="false" localSheetId="1" name="_xlnm.Print_Area" vbProcedure="false">'Integration Plan'!$A$5:$Q$109</definedName>
    <definedName function="false" hidden="false" localSheetId="1" name="_xlnm.Print_Titles" vbProcedure="false">'Integration Plan'!$5:$5</definedName>
    <definedName function="false" hidden="false" localSheetId="5" name="_xlnm.Print_Titles" vbProcedure="false">'Risks &amp; Decisions'!$5:$5</definedName>
    <definedName function="false" hidden="false" localSheetId="4" name="_xlnm.Print_Titles" vbProcedure="false">Synergies!$5:$5</definedName>
    <definedName function="false" hidden="false" localSheetId="3" name="_xlnm.Print_Titles" vbProcedure="false">'Workflow Decisions'!$5:$5</definedName>
  </definedNames>
  <calcPr iterateCount="100" refMode="A1" iterate="false" iterateDelta="0.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<sst xmlns="http://schemas.openxmlformats.org/spreadsheetml/2006/main" count="1847" uniqueCount="825">
  <si>
    <t xml:space="preserve">MikeYe.com Post-Deal Integration Checklist</t>
  </si>
  <si>
    <t xml:space="preserve">Version 1.1 · November 2026 · 104 integration actions, 12 Day 1 gates, 14 workflow decisions, a synergy register and a risk log.</t>
  </si>
  <si>
    <t xml:space="preserve">How to use</t>
  </si>
  <si>
    <t xml:space="preserve">Clear the Day 1 gates first. Then work the Integration Plan by phase: owner and date on every action, and no change to a working process until its evidence is in. Set Reviewer decision to Remove for actions that don't apply; they drop out of the counts.</t>
  </si>
  <si>
    <t xml:space="preserve">Rule</t>
  </si>
  <si>
    <t xml:space="preserve">Protect revenue while integrating cost. Count a saving only once the old cost has stopped and the new running cost is in.</t>
  </si>
  <si>
    <t xml:space="preserve">Day 1</t>
  </si>
  <si>
    <t xml:space="preserve">Now</t>
  </si>
  <si>
    <t xml:space="preserve">What it tells you</t>
  </si>
  <si>
    <t xml:space="preserve">Day 1 verdict</t>
  </si>
  <si>
    <t xml:space="preserve">Every in-scope gate on the Day 1 tab must read Ready.</t>
  </si>
  <si>
    <t xml:space="preserve">Gates ready</t>
  </si>
  <si>
    <t xml:space="preserve">Legal control, cash, payroll, customers, systems and the rest.</t>
  </si>
  <si>
    <t xml:space="preserve">Gates blocked</t>
  </si>
  <si>
    <t xml:space="preserve">Fix or escalate before close.</t>
  </si>
  <si>
    <t xml:space="preserve">Integration plan</t>
  </si>
  <si>
    <t xml:space="preserve">Actions in scope</t>
  </si>
  <si>
    <t xml:space="preserve">Actions still in play.</t>
  </si>
  <si>
    <t xml:space="preserve">Complete</t>
  </si>
  <si>
    <t xml:space="preserve">Done, with the evidence in the Ready column.</t>
  </si>
  <si>
    <t xml:space="preserve">% complete</t>
  </si>
  <si>
    <t xml:space="preserve">Share of in-scope actions done.</t>
  </si>
  <si>
    <t xml:space="preserve">Blocked</t>
  </si>
  <si>
    <t xml:space="preserve">Stuck. Name the fix or escalate.</t>
  </si>
  <si>
    <t xml:space="preserve">Overdue</t>
  </si>
  <si>
    <t xml:space="preserve">Past the target date and not done.</t>
  </si>
  <si>
    <t xml:space="preserve">Open Critical actions with no owner</t>
  </si>
  <si>
    <t xml:space="preserve">Assign these first.</t>
  </si>
  <si>
    <t xml:space="preserve">Open High revenue-impact actions</t>
  </si>
  <si>
    <t xml:space="preserve">Where customers or revenue could be hurt. Go slow here.</t>
  </si>
  <si>
    <t xml:space="preserve">Synergies</t>
  </si>
  <si>
    <t xml:space="preserve">Amount</t>
  </si>
  <si>
    <t xml:space="preserve">Underwritten annual benefit</t>
  </si>
  <si>
    <t xml:space="preserve">Net of dis-synergies, from the Synergies tab.</t>
  </si>
  <si>
    <t xml:space="preserve">Realized run-rate to date</t>
  </si>
  <si>
    <t xml:space="preserve">Count only savings where the old cost has actually stopped.</t>
  </si>
  <si>
    <t xml:space="preserve">% realized</t>
  </si>
  <si>
    <t xml:space="preserve">Realized run-rate against what was underwritten.</t>
  </si>
  <si>
    <t xml:space="preserve">One-time cost to achieve</t>
  </si>
  <si>
    <t xml:space="preserve">Total cost to deliver the synergies.</t>
  </si>
  <si>
    <t xml:space="preserve">Risks and decisions</t>
  </si>
  <si>
    <t xml:space="preserve">Open</t>
  </si>
  <si>
    <t xml:space="preserve">Open issues</t>
  </si>
  <si>
    <t xml:space="preserve">Logged on the Risks &amp; Decisions tab.</t>
  </si>
  <si>
    <t xml:space="preserve">Critical severity</t>
  </si>
  <si>
    <t xml:space="preserve">Open issues rated Critical.</t>
  </si>
  <si>
    <t xml:space="preserve">Escalated</t>
  </si>
  <si>
    <t xml:space="preserve">Waiting on a decision above the integration lead.</t>
  </si>
  <si>
    <t xml:space="preserve">Past due and still open.</t>
  </si>
  <si>
    <t xml:space="preserve">Progress by phase</t>
  </si>
  <si>
    <t xml:space="preserve">Actions</t>
  </si>
  <si>
    <t xml:space="preserve">Diligence</t>
  </si>
  <si>
    <t xml:space="preserve">Sign-to-Close</t>
  </si>
  <si>
    <t xml:space="preserve">Days 2-30</t>
  </si>
  <si>
    <t xml:space="preserve">Days 31-60</t>
  </si>
  <si>
    <t xml:space="preserve">Days 61-100</t>
  </si>
  <si>
    <t xml:space="preserve">Post-100</t>
  </si>
  <si>
    <t xml:space="preserve">Disposition</t>
  </si>
  <si>
    <t xml:space="preserve">Meaning</t>
  </si>
  <si>
    <t xml:space="preserve">Preserve</t>
  </si>
  <si>
    <t xml:space="preserve">Keep a proven workflow running as-is while the buyer learns.</t>
  </si>
  <si>
    <t xml:space="preserve">Protect</t>
  </si>
  <si>
    <t xml:space="preserve">Add redundancy, rights, controls or retention around fragile value.</t>
  </si>
  <si>
    <t xml:space="preserve">Combine</t>
  </si>
  <si>
    <t xml:space="preserve">Join complementary capabilities only when the value and dependencies are clear.</t>
  </si>
  <si>
    <t xml:space="preserve">Standardize</t>
  </si>
  <si>
    <t xml:space="preserve">Move to a common process where the evidence supports it.</t>
  </si>
  <si>
    <t xml:space="preserve">Retire</t>
  </si>
  <si>
    <t xml:space="preserve">Remove duplication only after continuity, migration and rollback are proven.</t>
  </si>
  <si>
    <t xml:space="preserve">Comprehensive Post-Deal Integration Checklist</t>
  </si>
  <si>
    <t xml:space="preserve">Protect revenue while integrating cost. Each row is one action: give it an owner and a date before changing anything that already works. Yellow columns are yours to fill in.</t>
  </si>
  <si>
    <t xml:space="preserve">ID</t>
  </si>
  <si>
    <t xml:space="preserve">Phase</t>
  </si>
  <si>
    <t xml:space="preserve">Workstream</t>
  </si>
  <si>
    <t xml:space="preserve">Objective</t>
  </si>
  <si>
    <t xml:space="preserve">Task</t>
  </si>
  <si>
    <t xml:space="preserve">Ready evidence / deliverable</t>
  </si>
  <si>
    <t xml:space="preserve">Dependency</t>
  </si>
  <si>
    <t xml:space="preserve">Accountable owner</t>
  </si>
  <si>
    <t xml:space="preserve">Target date</t>
  </si>
  <si>
    <t xml:space="preserve">Status</t>
  </si>
  <si>
    <t xml:space="preserve">Risk</t>
  </si>
  <si>
    <t xml:space="preserve">Revenue impact</t>
  </si>
  <si>
    <t xml:space="preserve">Workflow disposition</t>
  </si>
  <si>
    <t xml:space="preserve">Synergy ID</t>
  </si>
  <si>
    <t xml:space="preserve">DD issue ID</t>
  </si>
  <si>
    <t xml:space="preserve">Decision / escalation</t>
  </si>
  <si>
    <t xml:space="preserve">Notes</t>
  </si>
  <si>
    <t xml:space="preserve">Reviewer decision</t>
  </si>
  <si>
    <t xml:space="preserve">INT-001</t>
  </si>
  <si>
    <t xml:space="preserve">Integration Thesis &amp; Governance</t>
  </si>
  <si>
    <t xml:space="preserve">Translate value into action</t>
  </si>
  <si>
    <t xml:space="preserve">Write the integration thesis: what creates value, what must not break and what can wait.</t>
  </si>
  <si>
    <t xml:space="preserve">Approved integration thesis</t>
  </si>
  <si>
    <t xml:space="preserve">Deal thesis; diligence findings</t>
  </si>
  <si>
    <t xml:space="preserve">Not Started</t>
  </si>
  <si>
    <t xml:space="preserve">Critical</t>
  </si>
  <si>
    <t xml:space="preserve">High</t>
  </si>
  <si>
    <t xml:space="preserve">Keep</t>
  </si>
  <si>
    <t xml:space="preserve">INT-002</t>
  </si>
  <si>
    <t xml:space="preserve">Define boundaries</t>
  </si>
  <si>
    <t xml:space="preserve">Specify what integrates, remains standalone and requires further evidence.</t>
  </si>
  <si>
    <t xml:space="preserve">Boundary decisions and rationale</t>
  </si>
  <si>
    <t xml:space="preserve">Target operating model</t>
  </si>
  <si>
    <t xml:space="preserve">INT-003</t>
  </si>
  <si>
    <t xml:space="preserve">Establish accountability</t>
  </si>
  <si>
    <t xml:space="preserve">Name executive sponsor, integration leader, IMO and workstream leads.</t>
  </si>
  <si>
    <t xml:space="preserve">Signed governance charter</t>
  </si>
  <si>
    <t xml:space="preserve">Leadership availability</t>
  </si>
  <si>
    <t xml:space="preserve">Medium</t>
  </si>
  <si>
    <t xml:space="preserve">INT-004</t>
  </si>
  <si>
    <t xml:space="preserve">Set decision rights</t>
  </si>
  <si>
    <t xml:space="preserve">Define which decisions sit with IMO, workstreams, business leaders and steering committee.</t>
  </si>
  <si>
    <t xml:space="preserve">Decision-rights matrix</t>
  </si>
  <si>
    <t xml:space="preserve">Governance charter</t>
  </si>
  <si>
    <t xml:space="preserve">INT-005</t>
  </si>
  <si>
    <t xml:space="preserve">Run operating cadence</t>
  </si>
  <si>
    <t xml:space="preserve">Set weekly workstream reviews, dependency resolution and executive escalation.</t>
  </si>
  <si>
    <t xml:space="preserve">Calendar; templates; first meeting complete</t>
  </si>
  <si>
    <t xml:space="preserve">Lead appointments</t>
  </si>
  <si>
    <t xml:space="preserve">Low</t>
  </si>
  <si>
    <t xml:space="preserve">INT-006</t>
  </si>
  <si>
    <t xml:space="preserve">Establish control</t>
  </si>
  <si>
    <t xml:space="preserve">Confirm legal control, signing authority, board changes and reserved matters.</t>
  </si>
  <si>
    <t xml:space="preserve">Executed resolutions; authority matrix</t>
  </si>
  <si>
    <t xml:space="preserve">Closing completed</t>
  </si>
  <si>
    <t xml:space="preserve">INT-007</t>
  </si>
  <si>
    <t xml:space="preserve">Measure progress</t>
  </si>
  <si>
    <t xml:space="preserve">Launch a dashboard for continuity, people, customers, risks, synergies and decisions.</t>
  </si>
  <si>
    <t xml:space="preserve">Live dashboard with owners</t>
  </si>
  <si>
    <t xml:space="preserve">Data availability</t>
  </si>
  <si>
    <t xml:space="preserve">INT-008</t>
  </si>
  <si>
    <t xml:space="preserve">Close the program deliberately</t>
  </si>
  <si>
    <t xml:space="preserve">Define exit criteria, transfer residual work to operators and capture lessons.</t>
  </si>
  <si>
    <t xml:space="preserve">Closeout memo; BAU ownership</t>
  </si>
  <si>
    <t xml:space="preserve">Workstream completion</t>
  </si>
  <si>
    <t xml:space="preserve">INT-009</t>
  </si>
  <si>
    <t xml:space="preserve">Regulatory &amp; Pre-Close Conduct</t>
  </si>
  <si>
    <t xml:space="preserve">Plan within legal bounds</t>
  </si>
  <si>
    <t xml:space="preserve">Have counsel define information sharing, clean teams and prohibited coordination.</t>
  </si>
  <si>
    <t xml:space="preserve">Written protocol; trained team</t>
  </si>
  <si>
    <t xml:space="preserve">Regulatory analysis</t>
  </si>
  <si>
    <t xml:space="preserve">INT-010</t>
  </si>
  <si>
    <t xml:space="preserve">Control sensitive data</t>
  </si>
  <si>
    <t xml:space="preserve">Route pricing, customers, compensation and strategy through approved clean-team processes.</t>
  </si>
  <si>
    <t xml:space="preserve">Access log; clean-team outputs</t>
  </si>
  <si>
    <t xml:space="preserve">Counsel protocol</t>
  </si>
  <si>
    <t xml:space="preserve">INT-011</t>
  </si>
  <si>
    <t xml:space="preserve">Track approvals</t>
  </si>
  <si>
    <t xml:space="preserve">Maintain filing, regulator request, remedy and approval milestones.</t>
  </si>
  <si>
    <t xml:space="preserve">Regulatory tracker</t>
  </si>
  <si>
    <t xml:space="preserve">Counsel and agency process</t>
  </si>
  <si>
    <t xml:space="preserve">INT-012</t>
  </si>
  <si>
    <t xml:space="preserve">Separate planning from operation</t>
  </si>
  <si>
    <t xml:space="preserve">Prevent pre-close direction of the target's ordinary-course commercial decisions.</t>
  </si>
  <si>
    <t xml:space="preserve">Decision log; training attestation</t>
  </si>
  <si>
    <t xml:space="preserve">INT-013</t>
  </si>
  <si>
    <t xml:space="preserve">Day 1 Control &amp; Continuity</t>
  </si>
  <si>
    <t xml:space="preserve">Build critical-event list</t>
  </si>
  <si>
    <t xml:space="preserve">Identify transactions that must work on Day 1: service, shipping, billing, cash, payroll and compliance.</t>
  </si>
  <si>
    <t xml:space="preserve">Critical-event map</t>
  </si>
  <si>
    <t xml:space="preserve">Workflow diligence</t>
  </si>
  <si>
    <t xml:space="preserve">INT-014</t>
  </si>
  <si>
    <t xml:space="preserve">Run simulations</t>
  </si>
  <si>
    <t xml:space="preserve">Dry-run critical transactions and failure escalation before close.</t>
  </si>
  <si>
    <t xml:space="preserve">Simulation results; resolved gaps</t>
  </si>
  <si>
    <t xml:space="preserve">System and owner access</t>
  </si>
  <si>
    <t xml:space="preserve">INT-015</t>
  </si>
  <si>
    <t xml:space="preserve">Maintain customer delivery</t>
  </si>
  <si>
    <t xml:space="preserve">Confirm orders, services, support and SLAs continue without interruption.</t>
  </si>
  <si>
    <t xml:space="preserve">Operational signoff; live monitoring</t>
  </si>
  <si>
    <t xml:space="preserve">People, systems, vendors</t>
  </si>
  <si>
    <t xml:space="preserve">INT-016</t>
  </si>
  <si>
    <t xml:space="preserve">Maintain cash operations</t>
  </si>
  <si>
    <t xml:space="preserve">Confirm invoicing, collections, purchasing, payments and banking authorities work.</t>
  </si>
  <si>
    <t xml:space="preserve">Treasury and finance signoff</t>
  </si>
  <si>
    <t xml:space="preserve">Accounts and approvals</t>
  </si>
  <si>
    <t xml:space="preserve">INT-017</t>
  </si>
  <si>
    <t xml:space="preserve">Open command center</t>
  </si>
  <si>
    <t xml:space="preserve">Activate escalation channels, issue triage and executive coverage.</t>
  </si>
  <si>
    <t xml:space="preserve">Command center roster; live issue log</t>
  </si>
  <si>
    <t xml:space="preserve">Governance active</t>
  </si>
  <si>
    <t xml:space="preserve">INT-018</t>
  </si>
  <si>
    <t xml:space="preserve">Stabilize before changing</t>
  </si>
  <si>
    <t xml:space="preserve">Resolve continuity defects before launching broad redesign.</t>
  </si>
  <si>
    <t xml:space="preserve">Stable KPI trend; closed critical issues</t>
  </si>
  <si>
    <t xml:space="preserve">Day 1 issue log</t>
  </si>
  <si>
    <t xml:space="preserve">INT-019</t>
  </si>
  <si>
    <t xml:space="preserve">Communications</t>
  </si>
  <si>
    <t xml:space="preserve">Map stakeholders</t>
  </si>
  <si>
    <t xml:space="preserve">Segment employees, customers, vendors, partners, lenders and regulators by need and timing.</t>
  </si>
  <si>
    <t xml:space="preserve">Stakeholder map</t>
  </si>
  <si>
    <t xml:space="preserve">Legal constraints</t>
  </si>
  <si>
    <t xml:space="preserve">INT-020</t>
  </si>
  <si>
    <t xml:space="preserve">Prepare one narrative</t>
  </si>
  <si>
    <t xml:space="preserve">Explain why the deal happened, what changes now, what does not and where questions go.</t>
  </si>
  <si>
    <t xml:space="preserve">Approved message house and Q&amp;A</t>
  </si>
  <si>
    <t xml:space="preserve">Leadership alignment</t>
  </si>
  <si>
    <t xml:space="preserve">INT-021</t>
  </si>
  <si>
    <t xml:space="preserve">Sequence announcements</t>
  </si>
  <si>
    <t xml:space="preserve">Coordinate internal, customer, vendor, media and regulatory messages.</t>
  </si>
  <si>
    <t xml:space="preserve">Delivery confirmations; response log</t>
  </si>
  <si>
    <t xml:space="preserve">Closing announcement</t>
  </si>
  <si>
    <t xml:space="preserve">INT-022</t>
  </si>
  <si>
    <t xml:space="preserve">Listen and correct</t>
  </si>
  <si>
    <t xml:space="preserve">Track recurring questions, rumors and resistance; update messages quickly.</t>
  </si>
  <si>
    <t xml:space="preserve">Issue themes; updated Q&amp;A</t>
  </si>
  <si>
    <t xml:space="preserve">Feedback channels</t>
  </si>
  <si>
    <t xml:space="preserve">INT-023</t>
  </si>
  <si>
    <t xml:space="preserve">Customers &amp; Revenue</t>
  </si>
  <si>
    <t xml:space="preserve">Identify revenue at risk</t>
  </si>
  <si>
    <t xml:space="preserve">Rank customers by value, concentration, renewal, consent, relationship owner and change sensitivity.</t>
  </si>
  <si>
    <t xml:space="preserve">Revenue-risk heat map</t>
  </si>
  <si>
    <t xml:space="preserve">Customer diligence</t>
  </si>
  <si>
    <t xml:space="preserve">INT-024</t>
  </si>
  <si>
    <t xml:space="preserve">Assign coverage</t>
  </si>
  <si>
    <t xml:space="preserve">Name executive and account owners for priority customer outreach.</t>
  </si>
  <si>
    <t xml:space="preserve">Account coverage plan</t>
  </si>
  <si>
    <t xml:space="preserve">Legal contact permissions</t>
  </si>
  <si>
    <t xml:space="preserve">INT-025</t>
  </si>
  <si>
    <t xml:space="preserve">Prepare consent plan</t>
  </si>
  <si>
    <t xml:space="preserve">Secure required assignment or change-of-control consents with fallbacks.</t>
  </si>
  <si>
    <t xml:space="preserve">Executed consents; fallback terms</t>
  </si>
  <si>
    <t xml:space="preserve">Contract matrix</t>
  </si>
  <si>
    <t xml:space="preserve">INT-026</t>
  </si>
  <si>
    <t xml:space="preserve">Reassure without overselling</t>
  </si>
  <si>
    <t xml:space="preserve">Communicate continuity first; do not promise unready cross-sell or product changes.</t>
  </si>
  <si>
    <t xml:space="preserve">Customer contact log</t>
  </si>
  <si>
    <t xml:space="preserve">Approved messaging</t>
  </si>
  <si>
    <t xml:space="preserve">INT-027</t>
  </si>
  <si>
    <t xml:space="preserve">Monitor leading indicators</t>
  </si>
  <si>
    <t xml:space="preserve">Track contacts, usage, tickets, pipeline, renewals, churn risk and collections daily or weekly.</t>
  </si>
  <si>
    <t xml:space="preserve">Revenue continuity dashboard</t>
  </si>
  <si>
    <t xml:space="preserve">Data feeds</t>
  </si>
  <si>
    <t xml:space="preserve">INT-028</t>
  </si>
  <si>
    <t xml:space="preserve">Transfer relationships</t>
  </si>
  <si>
    <t xml:space="preserve">Move account knowledge from individuals into teams, systems and documented plans.</t>
  </si>
  <si>
    <t xml:space="preserve">Updated account plans; multi-threaded relationships</t>
  </si>
  <si>
    <t xml:space="preserve">Retention and CRM access</t>
  </si>
  <si>
    <t xml:space="preserve">INT-029</t>
  </si>
  <si>
    <t xml:space="preserve">Test selective growth</t>
  </si>
  <si>
    <t xml:space="preserve">Pilot cross-sell or pricing actions with evidence and customer safeguards.</t>
  </si>
  <si>
    <t xml:space="preserve">Pilot results; go/no-go decision</t>
  </si>
  <si>
    <t xml:space="preserve">Stable base revenue</t>
  </si>
  <si>
    <t xml:space="preserve">INT-030</t>
  </si>
  <si>
    <t xml:space="preserve">Sales, Marketing &amp; Pricing</t>
  </si>
  <si>
    <t xml:space="preserve">Protect the sales motion</t>
  </si>
  <si>
    <t xml:space="preserve">Identify the practices and people actually producing bookings.</t>
  </si>
  <si>
    <t xml:space="preserve">Sales workflow map</t>
  </si>
  <si>
    <t xml:space="preserve">Commercial diligence</t>
  </si>
  <si>
    <t xml:space="preserve">INT-031</t>
  </si>
  <si>
    <t xml:space="preserve">Freeze risky changes</t>
  </si>
  <si>
    <t xml:space="preserve">Avoid broad territory, compensation, brand or pricing changes before evidence.</t>
  </si>
  <si>
    <t xml:space="preserve">Change-control rule</t>
  </si>
  <si>
    <t xml:space="preserve">Integration thesis</t>
  </si>
  <si>
    <t xml:space="preserve">INT-032</t>
  </si>
  <si>
    <t xml:space="preserve">Maintain access and tools</t>
  </si>
  <si>
    <t xml:space="preserve">Confirm CRM, proposal, pricing, marketing and channel systems remain available.</t>
  </si>
  <si>
    <t xml:space="preserve">Access signoff</t>
  </si>
  <si>
    <t xml:space="preserve">IT readiness</t>
  </si>
  <si>
    <t xml:space="preserve">INT-033</t>
  </si>
  <si>
    <t xml:space="preserve">Reconcile pipeline</t>
  </si>
  <si>
    <t xml:space="preserve">Normalize stage definitions, remove stale opportunities and preserve forecast accountability.</t>
  </si>
  <si>
    <t xml:space="preserve">Reconciled pipeline and owners</t>
  </si>
  <si>
    <t xml:space="preserve">CRM data</t>
  </si>
  <si>
    <t xml:space="preserve">INT-034</t>
  </si>
  <si>
    <t xml:space="preserve">Design future coverage</t>
  </si>
  <si>
    <t xml:space="preserve">Compare territories, roles, incentives and channels against the integration thesis.</t>
  </si>
  <si>
    <t xml:space="preserve">Approved coverage design</t>
  </si>
  <si>
    <t xml:space="preserve">Talent decisions; customer map</t>
  </si>
  <si>
    <t xml:space="preserve">INT-035</t>
  </si>
  <si>
    <t xml:space="preserve">Implement with guardrails</t>
  </si>
  <si>
    <t xml:space="preserve">Roll out selected pricing, territory or compensation changes with churn and pipeline controls.</t>
  </si>
  <si>
    <t xml:space="preserve">Implementation metrics</t>
  </si>
  <si>
    <t xml:space="preserve">Approved design</t>
  </si>
  <si>
    <t xml:space="preserve">INT-036</t>
  </si>
  <si>
    <t xml:space="preserve">Product, Service &amp; Brand</t>
  </si>
  <si>
    <t xml:space="preserve">Identify value-bearing assets</t>
  </si>
  <si>
    <t xml:space="preserve">Determine which products, services, brands, roadmaps and delivery practices drive the thesis.</t>
  </si>
  <si>
    <t xml:space="preserve">Value-bearing asset map</t>
  </si>
  <si>
    <t xml:space="preserve">Deal thesis</t>
  </si>
  <si>
    <t xml:space="preserve">INT-037</t>
  </si>
  <si>
    <t xml:space="preserve">Protect commitments</t>
  </si>
  <si>
    <t xml:space="preserve">Inventory customer roadmap, SLA and delivery commitments.</t>
  </si>
  <si>
    <t xml:space="preserve">Commitment register</t>
  </si>
  <si>
    <t xml:space="preserve">Customer and product data</t>
  </si>
  <si>
    <t xml:space="preserve">INT-038</t>
  </si>
  <si>
    <t xml:space="preserve">Maintain delivery</t>
  </si>
  <si>
    <t xml:space="preserve">Keep product release, service delivery, support and quality workflows operating.</t>
  </si>
  <si>
    <t xml:space="preserve">Delivery signoff</t>
  </si>
  <si>
    <t xml:space="preserve">People and systems</t>
  </si>
  <si>
    <t xml:space="preserve">INT-039</t>
  </si>
  <si>
    <t xml:space="preserve">Resolve ownership</t>
  </si>
  <si>
    <t xml:space="preserve">Name product, roadmap, brand and service decision owners.</t>
  </si>
  <si>
    <t xml:space="preserve">Decision-rights map</t>
  </si>
  <si>
    <t xml:space="preserve">Leadership design</t>
  </si>
  <si>
    <t xml:space="preserve">INT-040</t>
  </si>
  <si>
    <t xml:space="preserve">Rationalize with evidence</t>
  </si>
  <si>
    <t xml:space="preserve">Compare overlap, margin, customer reliance, technical debt and migration cost.</t>
  </si>
  <si>
    <t xml:space="preserve">Portfolio decision memo</t>
  </si>
  <si>
    <t xml:space="preserve">Customer evidence; economics</t>
  </si>
  <si>
    <t xml:space="preserve">INT-041</t>
  </si>
  <si>
    <t xml:space="preserve">Sequence migrations</t>
  </si>
  <si>
    <t xml:space="preserve">Move customers or brands only when replacement quality and support capacity are proven.</t>
  </si>
  <si>
    <t xml:space="preserve">Pilot and migration plan</t>
  </si>
  <si>
    <t xml:space="preserve">Readiness evidence</t>
  </si>
  <si>
    <t xml:space="preserve">INT-042</t>
  </si>
  <si>
    <t xml:space="preserve">Operations &amp; Workflows</t>
  </si>
  <si>
    <t xml:space="preserve">Map critical workflows</t>
  </si>
  <si>
    <t xml:space="preserve">Capture trigger, inputs, owner, decisions, systems, exceptions, outputs and controls.</t>
  </si>
  <si>
    <t xml:space="preserve">Workflow transferability map</t>
  </si>
  <si>
    <t xml:space="preserve">Operational diligence</t>
  </si>
  <si>
    <t xml:space="preserve">INT-043</t>
  </si>
  <si>
    <t xml:space="preserve">Assign disposition</t>
  </si>
  <si>
    <t xml:space="preserve">Classify each workflow Preserve, Protect, Combine, Standardize or Retire.</t>
  </si>
  <si>
    <t xml:space="preserve">Approved disposition register</t>
  </si>
  <si>
    <t xml:space="preserve">INT-044</t>
  </si>
  <si>
    <t xml:space="preserve">Keep proven work running</t>
  </si>
  <si>
    <t xml:space="preserve">Do not replace a revenue-producing workflow merely for uniformity.</t>
  </si>
  <si>
    <t xml:space="preserve">Day 1 workflow signoff</t>
  </si>
  <si>
    <t xml:space="preserve">Access and people continuity</t>
  </si>
  <si>
    <t xml:space="preserve">INT-045</t>
  </si>
  <si>
    <t xml:space="preserve">Observe before redesign</t>
  </si>
  <si>
    <t xml:space="preserve">Measure actual throughput, defects, exceptions and manual effort.</t>
  </si>
  <si>
    <t xml:space="preserve">Baseline KPI set; observation notes</t>
  </si>
  <si>
    <t xml:space="preserve">Stable operations</t>
  </si>
  <si>
    <t xml:space="preserve">INT-046</t>
  </si>
  <si>
    <t xml:space="preserve">Remove dependency</t>
  </si>
  <si>
    <t xml:space="preserve">Document judgment, cross-train backups and reduce owner or vendor single points of failure.</t>
  </si>
  <si>
    <t xml:space="preserve">Coverage evidence; revised SOP</t>
  </si>
  <si>
    <t xml:space="preserve">Key-person retention</t>
  </si>
  <si>
    <t xml:space="preserve">INT-047</t>
  </si>
  <si>
    <t xml:space="preserve">Standardize selectively</t>
  </si>
  <si>
    <t xml:space="preserve">Change workflows only where evidence shows lower risk or better economics.</t>
  </si>
  <si>
    <t xml:space="preserve">Approved future-state map; pilot result</t>
  </si>
  <si>
    <t xml:space="preserve">Baseline and controls</t>
  </si>
  <si>
    <t xml:space="preserve">INT-048</t>
  </si>
  <si>
    <t xml:space="preserve">Codify reusable knowledge</t>
  </si>
  <si>
    <t xml:space="preserve">Capture decision rules, edge cases, examples and quality evaluations for valuable workflows.</t>
  </si>
  <si>
    <t xml:space="preserve">Versioned workflow asset</t>
  </si>
  <si>
    <t xml:space="preserve">Rights and privacy clearance</t>
  </si>
  <si>
    <t xml:space="preserve">INT-049</t>
  </si>
  <si>
    <t xml:space="preserve">People, Organization &amp; Culture</t>
  </si>
  <si>
    <t xml:space="preserve">Identify critical people</t>
  </si>
  <si>
    <t xml:space="preserve">Tie talent to revenue, workflows, relationships, systems and institutional knowledge.</t>
  </si>
  <si>
    <t xml:space="preserve">Critical-talent map</t>
  </si>
  <si>
    <t xml:space="preserve">People diligence</t>
  </si>
  <si>
    <t xml:space="preserve">INT-050</t>
  </si>
  <si>
    <t xml:space="preserve">Secure retention</t>
  </si>
  <si>
    <t xml:space="preserve">Finalize retention, transition and knowledge-transfer plans for critical people.</t>
  </si>
  <si>
    <t xml:space="preserve">Executed agreements; coverage plan</t>
  </si>
  <si>
    <t xml:space="preserve">Budget and approvals</t>
  </si>
  <si>
    <t xml:space="preserve">INT-051</t>
  </si>
  <si>
    <t xml:space="preserve">Design Day 1 organization</t>
  </si>
  <si>
    <t xml:space="preserve">Name leaders and reporting lines needed for control without forcing premature redesign.</t>
  </si>
  <si>
    <t xml:space="preserve">Day 1 org chart</t>
  </si>
  <si>
    <t xml:space="preserve">Leadership decisions</t>
  </si>
  <si>
    <t xml:space="preserve">INT-052</t>
  </si>
  <si>
    <t xml:space="preserve">Deliver employee experience</t>
  </si>
  <si>
    <t xml:space="preserve">Confirm payroll, benefits, access, communications and manager support.</t>
  </si>
  <si>
    <t xml:space="preserve">HR signoff; help channel live</t>
  </si>
  <si>
    <t xml:space="preserve">HRIS and payroll readiness</t>
  </si>
  <si>
    <t xml:space="preserve">INT-053</t>
  </si>
  <si>
    <t xml:space="preserve">Clarify decision rights</t>
  </si>
  <si>
    <t xml:space="preserve">Resolve duplicated or missing ownership and publish escalation paths.</t>
  </si>
  <si>
    <t xml:space="preserve">Role and decision matrix</t>
  </si>
  <si>
    <t xml:space="preserve">Day 1 observations</t>
  </si>
  <si>
    <t xml:space="preserve">INT-054</t>
  </si>
  <si>
    <t xml:space="preserve">Build future organization</t>
  </si>
  <si>
    <t xml:space="preserve">Use workload, capability and value—not titles alone—to design roles.</t>
  </si>
  <si>
    <t xml:space="preserve">Future-state org and selection criteria</t>
  </si>
  <si>
    <t xml:space="preserve">Operating model</t>
  </si>
  <si>
    <t xml:space="preserve">INT-055</t>
  </si>
  <si>
    <t xml:space="preserve">Manage exits carefully</t>
  </si>
  <si>
    <t xml:space="preserve">Sequence reductions after knowledge, customer and control dependencies are covered.</t>
  </si>
  <si>
    <t xml:space="preserve">Transition completion; risk signoff</t>
  </si>
  <si>
    <t xml:space="preserve">Knowledge transfer</t>
  </si>
  <si>
    <t xml:space="preserve">INT-056</t>
  </si>
  <si>
    <t xml:space="preserve">Technology &amp; Systems</t>
  </si>
  <si>
    <t xml:space="preserve">Define minimum viable integration</t>
  </si>
  <si>
    <t xml:space="preserve">Identify systems that must connect at close and systems that should remain stable.</t>
  </si>
  <si>
    <t xml:space="preserve">Technology Day 1 architecture</t>
  </si>
  <si>
    <t xml:space="preserve">Application inventory</t>
  </si>
  <si>
    <t xml:space="preserve">INT-057</t>
  </si>
  <si>
    <t xml:space="preserve">Secure access</t>
  </si>
  <si>
    <t xml:space="preserve">Prepare identities, privileged access, domains, repositories, backups and vendor support.</t>
  </si>
  <si>
    <t xml:space="preserve">Access and credential runbook</t>
  </si>
  <si>
    <t xml:space="preserve">Legal and cyber clearance</t>
  </si>
  <si>
    <t xml:space="preserve">INT-058</t>
  </si>
  <si>
    <t xml:space="preserve">Enable essential connectivity</t>
  </si>
  <si>
    <t xml:space="preserve">Activate approved email, collaboration, reporting and support connections.</t>
  </si>
  <si>
    <t xml:space="preserve">IT signoff</t>
  </si>
  <si>
    <t xml:space="preserve">Network and identity readiness</t>
  </si>
  <si>
    <t xml:space="preserve">INT-059</t>
  </si>
  <si>
    <t xml:space="preserve">Stabilize incidents</t>
  </si>
  <si>
    <t xml:space="preserve">Track failures, capacity, security and support demand before migrations.</t>
  </si>
  <si>
    <t xml:space="preserve">Incident trend; stability signoff</t>
  </si>
  <si>
    <t xml:space="preserve">Live operations</t>
  </si>
  <si>
    <t xml:space="preserve">INT-060</t>
  </si>
  <si>
    <t xml:space="preserve">Choose system of record</t>
  </si>
  <si>
    <t xml:space="preserve">Decide application-by-application using capability, risk, cost, data and migration evidence.</t>
  </si>
  <si>
    <t xml:space="preserve">System disposition register</t>
  </si>
  <si>
    <t xml:space="preserve">Business workflow decisions</t>
  </si>
  <si>
    <t xml:space="preserve">INT-061</t>
  </si>
  <si>
    <t xml:space="preserve">Pilot migrations</t>
  </si>
  <si>
    <t xml:space="preserve">Test data, controls, performance and user readiness before cutover.</t>
  </si>
  <si>
    <t xml:space="preserve">Pilot results; rollback plan</t>
  </si>
  <si>
    <t xml:space="preserve">Approved target architecture</t>
  </si>
  <si>
    <t xml:space="preserve">INT-062</t>
  </si>
  <si>
    <t xml:space="preserve">Retire safely</t>
  </si>
  <si>
    <t xml:space="preserve">Decommission only after records, interfaces, access and retention obligations are resolved.</t>
  </si>
  <si>
    <t xml:space="preserve">Decommission certificate</t>
  </si>
  <si>
    <t xml:space="preserve">Successful migration</t>
  </si>
  <si>
    <t xml:space="preserve">INT-063</t>
  </si>
  <si>
    <t xml:space="preserve">Cyber, Privacy &amp; Data</t>
  </si>
  <si>
    <t xml:space="preserve">Carry findings forward</t>
  </si>
  <si>
    <t xml:space="preserve">Convert each cyber, privacy and data issue into a Day 1 or remediation action.</t>
  </si>
  <si>
    <t xml:space="preserve">Issue-to-action map</t>
  </si>
  <si>
    <t xml:space="preserve">Diligence issue log</t>
  </si>
  <si>
    <t xml:space="preserve">INT-064</t>
  </si>
  <si>
    <t xml:space="preserve">Prepare incident coordination</t>
  </si>
  <si>
    <t xml:space="preserve">Align contacts, notification rules, insurers, counsel and forensic support.</t>
  </si>
  <si>
    <t xml:space="preserve">Incident runbook</t>
  </si>
  <si>
    <t xml:space="preserve">Legal and IT teams</t>
  </si>
  <si>
    <t xml:space="preserve">INT-065</t>
  </si>
  <si>
    <t xml:space="preserve">Establish secure control</t>
  </si>
  <si>
    <t xml:space="preserve">Confirm privileged access, monitoring, backups and critical vendor coverage.</t>
  </si>
  <si>
    <t xml:space="preserve">Security signoff</t>
  </si>
  <si>
    <t xml:space="preserve">Credential transfer</t>
  </si>
  <si>
    <t xml:space="preserve">INT-066</t>
  </si>
  <si>
    <t xml:space="preserve">Close critical gaps</t>
  </si>
  <si>
    <t xml:space="preserve">Prioritize exploitable vulnerabilities, unsupported systems and missing access controls.</t>
  </si>
  <si>
    <t xml:space="preserve">Remediation evidence</t>
  </si>
  <si>
    <t xml:space="preserve">Risk-ranked findings</t>
  </si>
  <si>
    <t xml:space="preserve">INT-067</t>
  </si>
  <si>
    <t xml:space="preserve">Integrate data governance</t>
  </si>
  <si>
    <t xml:space="preserve">Align inventories, retention, permissions, consent and cross-border controls.</t>
  </si>
  <si>
    <t xml:space="preserve">Approved data-governance map</t>
  </si>
  <si>
    <t xml:space="preserve">Legal basis and contracts</t>
  </si>
  <si>
    <t xml:space="preserve">INT-068</t>
  </si>
  <si>
    <t xml:space="preserve">Govern AI use</t>
  </si>
  <si>
    <t xml:space="preserve">Inventory models and vendors; define approved data, human review and evaluation requirements.</t>
  </si>
  <si>
    <t xml:space="preserve">AI governance register</t>
  </si>
  <si>
    <t xml:space="preserve">Data-rights review</t>
  </si>
  <si>
    <t xml:space="preserve">INT-069</t>
  </si>
  <si>
    <t xml:space="preserve">Finance, Controls &amp; Reporting</t>
  </si>
  <si>
    <t xml:space="preserve">Preserve visibility</t>
  </si>
  <si>
    <t xml:space="preserve">Design a standalone operating and financial view for up to six months where useful.</t>
  </si>
  <si>
    <t xml:space="preserve">Reporting design and exit criteria</t>
  </si>
  <si>
    <t xml:space="preserve">Diligence financial model</t>
  </si>
  <si>
    <t xml:space="preserve">INT-070</t>
  </si>
  <si>
    <t xml:space="preserve">Prepare opening control</t>
  </si>
  <si>
    <t xml:space="preserve">Plan chart-of-accounts mapping, consolidation, cutoff and opening balance sheet.</t>
  </si>
  <si>
    <t xml:space="preserve">Close and reporting calendar</t>
  </si>
  <si>
    <t xml:space="preserve">Accounting-policy decisions</t>
  </si>
  <si>
    <t xml:space="preserve">INT-071</t>
  </si>
  <si>
    <t xml:space="preserve">Activate authority</t>
  </si>
  <si>
    <t xml:space="preserve">Update banking, payments, purchasing limits, signatories and approval matrices.</t>
  </si>
  <si>
    <t xml:space="preserve">Authority signoff</t>
  </si>
  <si>
    <t xml:space="preserve">Legal close and bank access</t>
  </si>
  <si>
    <t xml:space="preserve">INT-072</t>
  </si>
  <si>
    <t xml:space="preserve">Complete first close</t>
  </si>
  <si>
    <t xml:space="preserve">Run a controlled month-end close with reconciliations and issue review.</t>
  </si>
  <si>
    <t xml:space="preserve">Closed books; reconciliation signoff</t>
  </si>
  <si>
    <t xml:space="preserve">System and people readiness</t>
  </si>
  <si>
    <t xml:space="preserve">INT-073</t>
  </si>
  <si>
    <t xml:space="preserve">Normalize performance view</t>
  </si>
  <si>
    <t xml:space="preserve">Reconcile management reporting, KPIs, standalone results and synergy baselines.</t>
  </si>
  <si>
    <t xml:space="preserve">Approved performance pack</t>
  </si>
  <si>
    <t xml:space="preserve">First close</t>
  </si>
  <si>
    <t xml:space="preserve">INT-074</t>
  </si>
  <si>
    <t xml:space="preserve">Integrate controls deliberately</t>
  </si>
  <si>
    <t xml:space="preserve">Align policies and controls after understanding target workflows and materiality.</t>
  </si>
  <si>
    <t xml:space="preserve">Control migration evidence</t>
  </si>
  <si>
    <t xml:space="preserve">Stable reporting</t>
  </si>
  <si>
    <t xml:space="preserve">INT-075</t>
  </si>
  <si>
    <t xml:space="preserve">Tax, Treasury &amp; Banking</t>
  </si>
  <si>
    <t xml:space="preserve">Plan entity and tax steps</t>
  </si>
  <si>
    <t xml:space="preserve">Sequence elections, registrations, intercompany, payroll and indirect tax changes.</t>
  </si>
  <si>
    <t xml:space="preserve">Tax integration plan</t>
  </si>
  <si>
    <t xml:space="preserve">Legal structure</t>
  </si>
  <si>
    <t xml:space="preserve">INT-076</t>
  </si>
  <si>
    <t xml:space="preserve">Control cash</t>
  </si>
  <si>
    <t xml:space="preserve">Confirm cash visibility, bank access, funding, FX and payment controls.</t>
  </si>
  <si>
    <t xml:space="preserve">Daily cash report; authority signoff</t>
  </si>
  <si>
    <t xml:space="preserve">Bank readiness</t>
  </si>
  <si>
    <t xml:space="preserve">INT-077</t>
  </si>
  <si>
    <t xml:space="preserve">Meet obligations</t>
  </si>
  <si>
    <t xml:space="preserve">Complete required filings, notifications and payment-calendar transitions.</t>
  </si>
  <si>
    <t xml:space="preserve">Filing confirmations</t>
  </si>
  <si>
    <t xml:space="preserve">Tax data and advisors</t>
  </si>
  <si>
    <t xml:space="preserve">INT-078</t>
  </si>
  <si>
    <t xml:space="preserve">Optimize structure carefully</t>
  </si>
  <si>
    <t xml:space="preserve">Evaluate cash pooling, entity rationalization and tax opportunities after continuity.</t>
  </si>
  <si>
    <t xml:space="preserve">Approved optimization memo</t>
  </si>
  <si>
    <t xml:space="preserve">INT-079</t>
  </si>
  <si>
    <t xml:space="preserve">Legal, Contracts &amp; Compliance</t>
  </si>
  <si>
    <t xml:space="preserve">Track consents and obligations</t>
  </si>
  <si>
    <t xml:space="preserve">Complete assignments, notices, permits, licenses and closing conditions.</t>
  </si>
  <si>
    <t xml:space="preserve">Executed consent and permit tracker</t>
  </si>
  <si>
    <t xml:space="preserve">Counterparties and regulators</t>
  </si>
  <si>
    <t xml:space="preserve">INT-080</t>
  </si>
  <si>
    <t xml:space="preserve">Maintain compliance ownership</t>
  </si>
  <si>
    <t xml:space="preserve">Name responsible officers and keep reporting, licensing and policy controls active.</t>
  </si>
  <si>
    <t xml:space="preserve">Compliance signoff</t>
  </si>
  <si>
    <t xml:space="preserve">People and authority</t>
  </si>
  <si>
    <t xml:space="preserve">INT-081</t>
  </si>
  <si>
    <t xml:space="preserve">Reconcile obligations</t>
  </si>
  <si>
    <t xml:space="preserve">Centralize key terms, renewals, disputes and post-close covenants.</t>
  </si>
  <si>
    <t xml:space="preserve">Obligation calendar</t>
  </si>
  <si>
    <t xml:space="preserve">Contract repository access</t>
  </si>
  <si>
    <t xml:space="preserve">INT-082</t>
  </si>
  <si>
    <t xml:space="preserve">Align policies</t>
  </si>
  <si>
    <t xml:space="preserve">Harmonize only after confirming local law, customer terms and operating reality.</t>
  </si>
  <si>
    <t xml:space="preserve">Approved policy map</t>
  </si>
  <si>
    <t xml:space="preserve">Legal review</t>
  </si>
  <si>
    <t xml:space="preserve">INT-083</t>
  </si>
  <si>
    <t xml:space="preserve">Simplify entities selectively</t>
  </si>
  <si>
    <t xml:space="preserve">Rationalize entities and agreements without interrupting licenses, tax or contracts.</t>
  </si>
  <si>
    <t xml:space="preserve">Executed rationalization plan</t>
  </si>
  <si>
    <t xml:space="preserve">Regulatory and tax clearance</t>
  </si>
  <si>
    <t xml:space="preserve">INT-084</t>
  </si>
  <si>
    <t xml:space="preserve">Vendors, Supply Chain &amp; Facilities</t>
  </si>
  <si>
    <t xml:space="preserve">Protect supply continuity</t>
  </si>
  <si>
    <t xml:space="preserve">Confirm critical suppliers, orders, consents, inventory and logistics for close.</t>
  </si>
  <si>
    <t xml:space="preserve">Supplier continuity signoff</t>
  </si>
  <si>
    <t xml:space="preserve">Vendor diligence</t>
  </si>
  <si>
    <t xml:space="preserve">INT-085</t>
  </si>
  <si>
    <t xml:space="preserve">Keep ordinary transactions moving</t>
  </si>
  <si>
    <t xml:space="preserve">Ensure purchasing, receiving, payment, shipping and site access work.</t>
  </si>
  <si>
    <t xml:space="preserve">Operational signoff</t>
  </si>
  <si>
    <t xml:space="preserve">Systems and authority</t>
  </si>
  <si>
    <t xml:space="preserve">INT-086</t>
  </si>
  <si>
    <t xml:space="preserve">Validate baselines</t>
  </si>
  <si>
    <t xml:space="preserve">Reconcile spend, terms, service levels, capacity and failure points.</t>
  </si>
  <si>
    <t xml:space="preserve">Validated vendor/spend baseline</t>
  </si>
  <si>
    <t xml:space="preserve">AP and contract data</t>
  </si>
  <si>
    <t xml:space="preserve">INT-087</t>
  </si>
  <si>
    <t xml:space="preserve">Pursue low-risk leverage</t>
  </si>
  <si>
    <t xml:space="preserve">Consolidate spend where continuity, quality and customer impact are protected.</t>
  </si>
  <si>
    <t xml:space="preserve">Sourcing wave plan</t>
  </si>
  <si>
    <t xml:space="preserve">Baseline and alternatives</t>
  </si>
  <si>
    <t xml:space="preserve">INT-088</t>
  </si>
  <si>
    <t xml:space="preserve">Sequence footprint changes</t>
  </si>
  <si>
    <t xml:space="preserve">Change facilities or suppliers only after dependencies and transition costs are proven.</t>
  </si>
  <si>
    <t xml:space="preserve">Approved transition plan</t>
  </si>
  <si>
    <t xml:space="preserve">Workflow and people mapping</t>
  </si>
  <si>
    <t xml:space="preserve">INT-089</t>
  </si>
  <si>
    <t xml:space="preserve">Synergies &amp; Value Capture</t>
  </si>
  <si>
    <t xml:space="preserve">Validate each synergy</t>
  </si>
  <si>
    <t xml:space="preserve">Require baseline, action, owner, timing, one-time cost, dependency and revenue-risk test.</t>
  </si>
  <si>
    <t xml:space="preserve">Underwritten synergy register</t>
  </si>
  <si>
    <t xml:space="preserve">Diligence data</t>
  </si>
  <si>
    <t xml:space="preserve">INT-090</t>
  </si>
  <si>
    <t xml:space="preserve">Lock baselines</t>
  </si>
  <si>
    <t xml:space="preserve">Agree source data, calculation method and signoff before results move.</t>
  </si>
  <si>
    <t xml:space="preserve">Baseline signoff</t>
  </si>
  <si>
    <t xml:space="preserve">Finance and workstream owners</t>
  </si>
  <si>
    <t xml:space="preserve">INT-091</t>
  </si>
  <si>
    <t xml:space="preserve">Launch tracking</t>
  </si>
  <si>
    <t xml:space="preserve">Track actions and realized results separately; do not count announcements as savings.</t>
  </si>
  <si>
    <t xml:space="preserve">Live synergy tracker</t>
  </si>
  <si>
    <t xml:space="preserve">Governance and finance</t>
  </si>
  <si>
    <t xml:space="preserve">INT-092</t>
  </si>
  <si>
    <t xml:space="preserve">Resolve leakage</t>
  </si>
  <si>
    <t xml:space="preserve">Identify delay, dis-synergy, one-time cost and revenue impact against plan.</t>
  </si>
  <si>
    <t xml:space="preserve">Variance and action log</t>
  </si>
  <si>
    <t xml:space="preserve">Monthly actuals</t>
  </si>
  <si>
    <t xml:space="preserve">INT-093</t>
  </si>
  <si>
    <t xml:space="preserve">Reforecast honestly</t>
  </si>
  <si>
    <t xml:space="preserve">Update timing and value from evidence without preserving an obsolete deal case.</t>
  </si>
  <si>
    <t xml:space="preserve">Approved reforecast</t>
  </si>
  <si>
    <t xml:space="preserve">Realized data</t>
  </si>
  <si>
    <t xml:space="preserve">INT-094</t>
  </si>
  <si>
    <t xml:space="preserve">Embed ownership</t>
  </si>
  <si>
    <t xml:space="preserve">Move recurring value-capture measures into normal business reviews.</t>
  </si>
  <si>
    <t xml:space="preserve">BAU KPI ownership</t>
  </si>
  <si>
    <t xml:space="preserve">Stable processes</t>
  </si>
  <si>
    <t xml:space="preserve">INT-095</t>
  </si>
  <si>
    <t xml:space="preserve">TSA &amp; Separation</t>
  </si>
  <si>
    <t xml:space="preserve">Define services precisely</t>
  </si>
  <si>
    <t xml:space="preserve">For carve-outs, specify service, SLA, volume, price, term, owner, data and exit requirement.</t>
  </si>
  <si>
    <t xml:space="preserve">Executed TSA schedule</t>
  </si>
  <si>
    <t xml:space="preserve">Seller capability</t>
  </si>
  <si>
    <t xml:space="preserve">INT-096</t>
  </si>
  <si>
    <t xml:space="preserve">Activate governance</t>
  </si>
  <si>
    <t xml:space="preserve">Confirm service contacts, incident escalation, billing and change control.</t>
  </si>
  <si>
    <t xml:space="preserve">TSA governance live</t>
  </si>
  <si>
    <t xml:space="preserve">Closing complete</t>
  </si>
  <si>
    <t xml:space="preserve">INT-097</t>
  </si>
  <si>
    <t xml:space="preserve">Validate consumption</t>
  </si>
  <si>
    <t xml:space="preserve">Confirm actual service volume, quality, dependencies and hidden manual support.</t>
  </si>
  <si>
    <t xml:space="preserve">TSA performance baseline</t>
  </si>
  <si>
    <t xml:space="preserve">Service data</t>
  </si>
  <si>
    <t xml:space="preserve">INT-098</t>
  </si>
  <si>
    <t xml:space="preserve">Build exit path</t>
  </si>
  <si>
    <t xml:space="preserve">Name replacement solution, milestones, data migration, testing and acceptance.</t>
  </si>
  <si>
    <t xml:space="preserve">TSA exit plan</t>
  </si>
  <si>
    <t xml:space="preserve">Target systems and resources</t>
  </si>
  <si>
    <t xml:space="preserve">INT-099</t>
  </si>
  <si>
    <t xml:space="preserve">Exit without cliff risk</t>
  </si>
  <si>
    <t xml:space="preserve">Terminate only after parallel run, acceptance and rollback readiness.</t>
  </si>
  <si>
    <t xml:space="preserve">Exit certificate</t>
  </si>
  <si>
    <t xml:space="preserve">Successful testing</t>
  </si>
  <si>
    <t xml:space="preserve">INT-100</t>
  </si>
  <si>
    <t xml:space="preserve">Performance &amp; Review</t>
  </si>
  <si>
    <t xml:space="preserve">Compare evidence to thesis</t>
  </si>
  <si>
    <t xml:space="preserve">Re-underwrite early operating results, customer signals and key-person stability.</t>
  </si>
  <si>
    <t xml:space="preserve">30-day thesis update</t>
  </si>
  <si>
    <t xml:space="preserve">Dashboard and issue log</t>
  </si>
  <si>
    <t xml:space="preserve">INT-101</t>
  </si>
  <si>
    <t xml:space="preserve">Decide from observed reality</t>
  </si>
  <si>
    <t xml:space="preserve">Approve, delay or stop major integration moves based on measured outcomes.</t>
  </si>
  <si>
    <t xml:space="preserve">60-day decision memo</t>
  </si>
  <si>
    <t xml:space="preserve">Baseline and pilots</t>
  </si>
  <si>
    <t xml:space="preserve">INT-102</t>
  </si>
  <si>
    <t xml:space="preserve">Confirm operating model</t>
  </si>
  <si>
    <t xml:space="preserve">Lock the future-state design only after continuity and evidence support it.</t>
  </si>
  <si>
    <t xml:space="preserve">100-day operating model</t>
  </si>
  <si>
    <t xml:space="preserve">Workstream evidence</t>
  </si>
  <si>
    <t xml:space="preserve">INT-103</t>
  </si>
  <si>
    <t xml:space="preserve">Audit value creation</t>
  </si>
  <si>
    <t xml:space="preserve">Compare purchase thesis, realized standalone performance, synergies and dis-synergies.</t>
  </si>
  <si>
    <t xml:space="preserve">Post-close value review</t>
  </si>
  <si>
    <t xml:space="preserve">Finance and operating data</t>
  </si>
  <si>
    <t xml:space="preserve">INT-104</t>
  </si>
  <si>
    <t xml:space="preserve">Capture institutional memory</t>
  </si>
  <si>
    <t xml:space="preserve">Record what was believed, learned, changed and should become reusable deal workflow.</t>
  </si>
  <si>
    <t xml:space="preserve">Lessons-learned package</t>
  </si>
  <si>
    <t xml:space="preserve">Workstream closeout</t>
  </si>
  <si>
    <t xml:space="preserve">Day 1 Readiness Gates</t>
  </si>
  <si>
    <t xml:space="preserve">Day 1 means control and continuity. Integration continues after the business is safely operating.</t>
  </si>
  <si>
    <t xml:space="preserve">Checkpoint</t>
  </si>
  <si>
    <t xml:space="preserve">Timing</t>
  </si>
  <si>
    <t xml:space="preserve">Question</t>
  </si>
  <si>
    <t xml:space="preserve">Ready evidence</t>
  </si>
  <si>
    <t xml:space="preserve">Owner</t>
  </si>
  <si>
    <t xml:space="preserve">Red flag / gap</t>
  </si>
  <si>
    <t xml:space="preserve">Escalation</t>
  </si>
  <si>
    <t xml:space="preserve">Legal control</t>
  </si>
  <si>
    <t xml:space="preserve">Are legal control, boards, officers, authority and reserved matters effective?</t>
  </si>
  <si>
    <t xml:space="preserve">Executed closing and authority documents</t>
  </si>
  <si>
    <t xml:space="preserve">People</t>
  </si>
  <si>
    <t xml:space="preserve">Can every employee work, get paid, access benefits and reach a manager?</t>
  </si>
  <si>
    <t xml:space="preserve">HR, payroll and access signoff</t>
  </si>
  <si>
    <t xml:space="preserve">Customers</t>
  </si>
  <si>
    <t xml:space="preserve">Can customers buy, receive service, get support, be billed and make payments?</t>
  </si>
  <si>
    <t xml:space="preserve">Customer journey simulation</t>
  </si>
  <si>
    <t xml:space="preserve">Revenue</t>
  </si>
  <si>
    <t xml:space="preserve">Are priority accounts covered and required consents completed?</t>
  </si>
  <si>
    <t xml:space="preserve">Account coverage and consent tracker</t>
  </si>
  <si>
    <t xml:space="preserve">Cash</t>
  </si>
  <si>
    <t xml:space="preserve">Can the business invoice, collect, purchase, pay and fund operations?</t>
  </si>
  <si>
    <t xml:space="preserve">Treasury and finance simulation</t>
  </si>
  <si>
    <t xml:space="preserve">Technology</t>
  </si>
  <si>
    <t xml:space="preserve">Are identity, email, critical systems, admin access and support ready?</t>
  </si>
  <si>
    <t xml:space="preserve">IT access and continuity signoff</t>
  </si>
  <si>
    <t xml:space="preserve">Cyber</t>
  </si>
  <si>
    <t xml:space="preserve">Are monitoring, incident response, backups and privileged access controlled?</t>
  </si>
  <si>
    <t xml:space="preserve">Operations</t>
  </si>
  <si>
    <t xml:space="preserve">Can critical workflows run and escalate exceptions without the seller?</t>
  </si>
  <si>
    <t xml:space="preserve">Live workflow simulations</t>
  </si>
  <si>
    <t xml:space="preserve">Vendors</t>
  </si>
  <si>
    <t xml:space="preserve">Will critical suppliers, logistics, facilities and outsourced services continue?</t>
  </si>
  <si>
    <t xml:space="preserve">Vendor and site continuity signoff</t>
  </si>
  <si>
    <t xml:space="preserve">Compliance</t>
  </si>
  <si>
    <t xml:space="preserve">Are licenses, permits, reporting and responsible officers in place?</t>
  </si>
  <si>
    <t xml:space="preserve">Legal and compliance signoff</t>
  </si>
  <si>
    <t xml:space="preserve">Are stakeholder messages sequenced, approved and owned?</t>
  </si>
  <si>
    <t xml:space="preserve">Message house, Q&amp;A and delivery plan</t>
  </si>
  <si>
    <t xml:space="preserve">Governance</t>
  </si>
  <si>
    <t xml:space="preserve">Are the command center, issue log, escalation and executive coverage active?</t>
  </si>
  <si>
    <t xml:space="preserve">IMO readiness signoff</t>
  </si>
  <si>
    <t xml:space="preserve">Workflow Integration Decisions</t>
  </si>
  <si>
    <t xml:space="preserve">Protect revenue while integrating cost: decide workflow by workflow, then change only with evidence.</t>
  </si>
  <si>
    <t xml:space="preserve">Workflow ID</t>
  </si>
  <si>
    <t xml:space="preserve">Workflow</t>
  </si>
  <si>
    <t xml:space="preserve">Current owner</t>
  </si>
  <si>
    <t xml:space="preserve">Business objective</t>
  </si>
  <si>
    <t xml:space="preserve">Revenue / customer impact</t>
  </si>
  <si>
    <t xml:space="preserve">Day 1 rule</t>
  </si>
  <si>
    <t xml:space="preserve">Disposition rationale</t>
  </si>
  <si>
    <t xml:space="preserve">Future owner</t>
  </si>
  <si>
    <t xml:space="preserve">Systems</t>
  </si>
  <si>
    <t xml:space="preserve">People / knowledge dependency</t>
  </si>
  <si>
    <t xml:space="preserve">Rights / privacy constraint</t>
  </si>
  <si>
    <t xml:space="preserve">Control / KPI</t>
  </si>
  <si>
    <t xml:space="preserve">Transition milestone</t>
  </si>
  <si>
    <t xml:space="preserve">Rollback / contingency</t>
  </si>
  <si>
    <t xml:space="preserve">WF-01</t>
  </si>
  <si>
    <t xml:space="preserve">Lead to opportunity</t>
  </si>
  <si>
    <t xml:space="preserve">Preserve until evidence supports change</t>
  </si>
  <si>
    <t xml:space="preserve">WF-02</t>
  </si>
  <si>
    <t xml:space="preserve">Opportunity to contract</t>
  </si>
  <si>
    <t xml:space="preserve">WF-03</t>
  </si>
  <si>
    <t xml:space="preserve">Contract to cash</t>
  </si>
  <si>
    <t xml:space="preserve">WF-04</t>
  </si>
  <si>
    <t xml:space="preserve">Customer onboarding</t>
  </si>
  <si>
    <t xml:space="preserve">WF-05</t>
  </si>
  <si>
    <t xml:space="preserve">Customer support and escalation</t>
  </si>
  <si>
    <t xml:space="preserve">WF-06</t>
  </si>
  <si>
    <t xml:space="preserve">Product / content creation</t>
  </si>
  <si>
    <t xml:space="preserve">WF-07</t>
  </si>
  <si>
    <t xml:space="preserve">Release or service delivery</t>
  </si>
  <si>
    <t xml:space="preserve">WF-08</t>
  </si>
  <si>
    <t xml:space="preserve">Procure to pay</t>
  </si>
  <si>
    <t xml:space="preserve">WF-09</t>
  </si>
  <si>
    <t xml:space="preserve">Vendor onboarding</t>
  </si>
  <si>
    <t xml:space="preserve">WF-10</t>
  </si>
  <si>
    <t xml:space="preserve">Hire to payroll</t>
  </si>
  <si>
    <t xml:space="preserve">WF-11</t>
  </si>
  <si>
    <t xml:space="preserve">Month-end close and reporting</t>
  </si>
  <si>
    <t xml:space="preserve">WF-12</t>
  </si>
  <si>
    <t xml:space="preserve">Data intake to approved use</t>
  </si>
  <si>
    <t xml:space="preserve">WF-13</t>
  </si>
  <si>
    <t xml:space="preserve">Security incident response</t>
  </si>
  <si>
    <t xml:space="preserve">WF-14</t>
  </si>
  <si>
    <t xml:space="preserve">Regulatory reporting</t>
  </si>
  <si>
    <t xml:space="preserve">Synergy &amp; Value-Capture Register</t>
  </si>
  <si>
    <t xml:space="preserve">Enter only underwritten synergies. Baseline and Target are annual amounts in the same units (for a cost line: today's cost and the cost after the change; for revenue: today's revenue and the target). Annual benefit and Realized % calculate themselves. Enter a dis-synergy as lost revenue.</t>
  </si>
  <si>
    <t xml:space="preserve">Type</t>
  </si>
  <si>
    <t xml:space="preserve">Thesis</t>
  </si>
  <si>
    <t xml:space="preserve">Baseline source</t>
  </si>
  <si>
    <t xml:space="preserve">Baseline (annual)</t>
  </si>
  <si>
    <t xml:space="preserve">Target (annual)</t>
  </si>
  <si>
    <t xml:space="preserve">One-time cost</t>
  </si>
  <si>
    <t xml:space="preserve">Start date</t>
  </si>
  <si>
    <t xml:space="preserve">Run-rate date</t>
  </si>
  <si>
    <t xml:space="preserve">Key action</t>
  </si>
  <si>
    <t xml:space="preserve">Revenue / customer risk</t>
  </si>
  <si>
    <t xml:space="preserve">Realized to date (annual run-rate)</t>
  </si>
  <si>
    <t xml:space="preserve">Annual benefit</t>
  </si>
  <si>
    <t xml:space="preserve">Realized %</t>
  </si>
  <si>
    <t xml:space="preserve">SYN-001</t>
  </si>
  <si>
    <t xml:space="preserve">Cost</t>
  </si>
  <si>
    <t xml:space="preserve">SYN-002</t>
  </si>
  <si>
    <t xml:space="preserve">SYN-003</t>
  </si>
  <si>
    <t xml:space="preserve">SYN-004</t>
  </si>
  <si>
    <t xml:space="preserve">SYN-005</t>
  </si>
  <si>
    <t xml:space="preserve">SYN-006</t>
  </si>
  <si>
    <t xml:space="preserve">SYN-007</t>
  </si>
  <si>
    <t xml:space="preserve">SYN-008</t>
  </si>
  <si>
    <t xml:space="preserve">SYN-009</t>
  </si>
  <si>
    <t xml:space="preserve">SYN-010</t>
  </si>
  <si>
    <t xml:space="preserve">SYN-011</t>
  </si>
  <si>
    <t xml:space="preserve">SYN-012</t>
  </si>
  <si>
    <t xml:space="preserve">SYN-013</t>
  </si>
  <si>
    <t xml:space="preserve">SYN-014</t>
  </si>
  <si>
    <t xml:space="preserve">SYN-015</t>
  </si>
  <si>
    <t xml:space="preserve">SYN-016</t>
  </si>
  <si>
    <t xml:space="preserve">SYN-017</t>
  </si>
  <si>
    <t xml:space="preserve">SYN-018</t>
  </si>
  <si>
    <t xml:space="preserve">SYN-019</t>
  </si>
  <si>
    <t xml:space="preserve">SYN-020</t>
  </si>
  <si>
    <t xml:space="preserve">SYN-021</t>
  </si>
  <si>
    <t xml:space="preserve">SYN-022</t>
  </si>
  <si>
    <t xml:space="preserve">SYN-023</t>
  </si>
  <si>
    <t xml:space="preserve">SYN-024</t>
  </si>
  <si>
    <t xml:space="preserve">SYN-025</t>
  </si>
  <si>
    <t xml:space="preserve">SYN-026</t>
  </si>
  <si>
    <t xml:space="preserve">SYN-027</t>
  </si>
  <si>
    <t xml:space="preserve">SYN-028</t>
  </si>
  <si>
    <t xml:space="preserve">SYN-029</t>
  </si>
  <si>
    <t xml:space="preserve">SYN-030</t>
  </si>
  <si>
    <t xml:space="preserve">SYN-031</t>
  </si>
  <si>
    <t xml:space="preserve">SYN-032</t>
  </si>
  <si>
    <t xml:space="preserve">SYN-033</t>
  </si>
  <si>
    <t xml:space="preserve">SYN-034</t>
  </si>
  <si>
    <t xml:space="preserve">SYN-035</t>
  </si>
  <si>
    <t xml:space="preserve">SYN-036</t>
  </si>
  <si>
    <t xml:space="preserve">SYN-037</t>
  </si>
  <si>
    <t xml:space="preserve">SYN-038</t>
  </si>
  <si>
    <t xml:space="preserve">SYN-039</t>
  </si>
  <si>
    <t xml:space="preserve">SYN-040</t>
  </si>
  <si>
    <t xml:space="preserve">Integration Risk &amp; Decision Log</t>
  </si>
  <si>
    <t xml:space="preserve">Use this tab only for material findings. Every item needs evidence, an owner and a decision.</t>
  </si>
  <si>
    <t xml:space="preserve">Issue ID</t>
  </si>
  <si>
    <t xml:space="preserve">Integration ID</t>
  </si>
  <si>
    <t xml:space="preserve">Issue / decision</t>
  </si>
  <si>
    <t xml:space="preserve">Evidence</t>
  </si>
  <si>
    <t xml:space="preserve">Severity</t>
  </si>
  <si>
    <t xml:space="preserve">Decision required</t>
  </si>
  <si>
    <t xml:space="preserve">Escalation owner</t>
  </si>
  <si>
    <t xml:space="preserve">Due date</t>
  </si>
  <si>
    <t xml:space="preserve">Resolution</t>
  </si>
  <si>
    <t xml:space="preserve">RID-001</t>
  </si>
  <si>
    <t xml:space="preserve">RID-002</t>
  </si>
  <si>
    <t xml:space="preserve">RID-003</t>
  </si>
  <si>
    <t xml:space="preserve">RID-004</t>
  </si>
  <si>
    <t xml:space="preserve">RID-005</t>
  </si>
  <si>
    <t xml:space="preserve">RID-006</t>
  </si>
  <si>
    <t xml:space="preserve">RID-007</t>
  </si>
  <si>
    <t xml:space="preserve">RID-008</t>
  </si>
  <si>
    <t xml:space="preserve">RID-009</t>
  </si>
  <si>
    <t xml:space="preserve">RID-010</t>
  </si>
  <si>
    <t xml:space="preserve">RID-011</t>
  </si>
  <si>
    <t xml:space="preserve">RID-012</t>
  </si>
  <si>
    <t xml:space="preserve">RID-013</t>
  </si>
  <si>
    <t xml:space="preserve">RID-014</t>
  </si>
  <si>
    <t xml:space="preserve">RID-015</t>
  </si>
  <si>
    <t xml:space="preserve">RID-016</t>
  </si>
  <si>
    <t xml:space="preserve">RID-017</t>
  </si>
  <si>
    <t xml:space="preserve">RID-018</t>
  </si>
  <si>
    <t xml:space="preserve">RID-019</t>
  </si>
  <si>
    <t xml:space="preserve">RID-020</t>
  </si>
  <si>
    <t xml:space="preserve">RID-021</t>
  </si>
  <si>
    <t xml:space="preserve">RID-022</t>
  </si>
  <si>
    <t xml:space="preserve">RID-023</t>
  </si>
  <si>
    <t xml:space="preserve">RID-024</t>
  </si>
  <si>
    <t xml:space="preserve">RID-025</t>
  </si>
  <si>
    <t xml:space="preserve">RID-026</t>
  </si>
  <si>
    <t xml:space="preserve">RID-027</t>
  </si>
  <si>
    <t xml:space="preserve">RID-028</t>
  </si>
  <si>
    <t xml:space="preserve">RID-029</t>
  </si>
  <si>
    <t xml:space="preserve">RID-030</t>
  </si>
  <si>
    <t xml:space="preserve">RID-031</t>
  </si>
  <si>
    <t xml:space="preserve">RID-032</t>
  </si>
  <si>
    <t xml:space="preserve">RID-033</t>
  </si>
  <si>
    <t xml:space="preserve">RID-034</t>
  </si>
  <si>
    <t xml:space="preserve">RID-035</t>
  </si>
  <si>
    <t xml:space="preserve">RID-036</t>
  </si>
  <si>
    <t xml:space="preserve">RID-037</t>
  </si>
  <si>
    <t xml:space="preserve">RID-038</t>
  </si>
  <si>
    <t xml:space="preserve">RID-039</t>
  </si>
  <si>
    <t xml:space="preserve">RID-040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</si>
</sst>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%"/>
    <numFmt numFmtId="166" formatCode="#,##0;\(#,##0\);\-"/>
    <numFmt numFmtId="167" formatCode="0"/>
    <numFmt numFmtId="168" formatCode="mmm\ d&quot;, &quot;yyyy"/>
    <numFmt numFmtId="169" formatCode="#,##0;\(#,##0\)"/>
  </numFmts>
  <fonts count="12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1A1A18"/>
      <name val="Arial"/>
      <family val="0"/>
      <charset val="1"/>
    </font>
    <font>
      <i val="true"/>
      <sz val="10"/>
      <color rgb="FF6E6B64"/>
      <name val="Arial"/>
      <family val="0"/>
      <charset val="1"/>
    </font>
    <font>
      <b val="true"/>
      <sz val="10"/>
      <color rgb="FF1A1A18"/>
      <name val="Arial"/>
      <family val="0"/>
      <charset val="1"/>
    </font>
    <font>
      <sz val="10"/>
      <color rgb="FF1A1A18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4"/>
      <color rgb="FF1A1A18"/>
      <name val="Arial"/>
      <family val="0"/>
      <charset val="1"/>
    </font>
    <font>
      <sz val="10"/>
      <color rgb="FF6E6B64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3E8D0"/>
        <bgColor rgb="FFFCE8E6"/>
      </patternFill>
    </fill>
    <fill>
      <patternFill patternType="solid">
        <fgColor rgb="FF1A1A18"/>
        <bgColor rgb="FF003300"/>
      </patternFill>
    </fill>
    <fill>
      <patternFill patternType="solid">
        <fgColor rgb="FFF7F5F0"/>
        <bgColor rgb="FFFFF8E1"/>
      </patternFill>
    </fill>
    <fill>
      <patternFill patternType="solid">
        <fgColor rgb="FFFFF8E1"/>
        <bgColor rgb="FFF7F5F0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8A96E"/>
      </bottom>
      <diagonal/>
    </border>
    <border diagonalUp="false" diagonalDown="false">
      <left/>
      <right/>
      <top/>
      <bottom style="thin">
        <color rgb="FFD9D4C7"/>
      </bottom>
      <diagonal/>
    </border>
    <border diagonalUp="false" diagonalDown="false">
      <left/>
      <right/>
      <top/>
      <bottom style="thin">
        <color rgb="FFD8D3C8"/>
      </bottom>
      <diagonal/>
    </border>
    <border diagonalUp="false" diagonalDown="false">
      <left/>
      <right/>
      <top style="thin">
        <color rgb="FFD8D3C8"/>
      </top>
      <bottom style="thin">
        <color rgb="FFD8D3C8"/>
      </bottom>
      <diagonal/>
    </border>
    <border diagonalUp="false" diagonalDown="false">
      <left/>
      <right/>
      <top style="thin">
        <color rgb="FFD8D3C8"/>
      </top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2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2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2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2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2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2" xfId="2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4" borderId="2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2" xfId="2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0" fillId="4" borderId="2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0" fillId="4" borderId="2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8" fillId="0" borderId="2" xfId="2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0" borderId="2" xfId="2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4" xfId="2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5" borderId="4" xfId="2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8" fillId="5" borderId="4" xfId="2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5" xfId="2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5" borderId="5" xfId="2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8" fillId="5" borderId="5" xfId="2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8" fillId="5" borderId="4" xfId="2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8" fillId="0" borderId="4" xfId="2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0" borderId="4" xfId="2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8" fillId="5" borderId="5" xfId="2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8" fillId="0" borderId="5" xfId="2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0" borderId="5" xfId="2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13">
    <dxf>
      <fill>
        <patternFill patternType="solid">
          <fgColor rgb="FF1A1A18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8E1"/>
          <bgColor rgb="FF000000"/>
        </patternFill>
      </fill>
    </dxf>
    <dxf>
      <fill>
        <patternFill patternType="solid">
          <fgColor rgb="FFF3E8D0"/>
          <bgColor rgb="FF000000"/>
        </patternFill>
      </fill>
    </dxf>
    <dxf>
      <fill>
        <patternFill patternType="solid">
          <fgColor rgb="FFFCE8E6"/>
          <bgColor rgb="FF000000"/>
        </patternFill>
      </fill>
    </dxf>
    <dxf>
      <fill>
        <patternFill patternType="solid">
          <fgColor rgb="FF6D531D"/>
          <bgColor rgb="FF000000"/>
        </patternFill>
      </fill>
    </dxf>
    <dxf>
      <fill>
        <patternFill patternType="solid">
          <fgColor rgb="FF8B2B24"/>
          <bgColor rgb="FF000000"/>
        </patternFill>
      </fill>
    </dxf>
    <dxf>
      <font>
        <b val="1"/>
        <color rgb="FF315B37"/>
      </font>
      <fill>
        <patternFill>
          <bgColor rgb="FFE7F1E8"/>
        </patternFill>
      </fill>
    </dxf>
    <dxf>
      <font>
        <b val="1"/>
        <color rgb="FF8B2B24"/>
      </font>
      <fill>
        <patternFill>
          <bgColor rgb="FFFCE8E6"/>
        </patternFill>
      </fill>
    </dxf>
    <dxf>
      <font>
        <b val="1"/>
        <color rgb="FF6D531D"/>
      </font>
      <fill>
        <patternFill>
          <bgColor rgb="FFF3E8D0"/>
        </patternFill>
      </fill>
    </dxf>
    <dxf>
      <font>
        <b val="1"/>
        <color rgb="FF8B2B24"/>
      </font>
    </dxf>
    <dxf>
      <font>
        <b val="1"/>
        <color rgb="FF315B37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6D531D"/>
      <rgbColor rgb="FF800080"/>
      <rgbColor rgb="FF008080"/>
      <rgbColor rgb="FFD8D3C8"/>
      <rgbColor rgb="FF808080"/>
      <rgbColor rgb="FF9999FF"/>
      <rgbColor rgb="FF993366"/>
      <rgbColor rgb="FFFFF8E1"/>
      <rgbColor rgb="FFE7F1E8"/>
      <rgbColor rgb="FF660066"/>
      <rgbColor rgb="FFFF8080"/>
      <rgbColor rgb="FF0066CC"/>
      <rgbColor rgb="FFD9D4C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7F5F0"/>
      <rgbColor rgb="FFFCE8E6"/>
      <rgbColor rgb="FFF3E8D0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E6B64"/>
      <rgbColor rgb="FFC8A96E"/>
      <rgbColor rgb="FF003366"/>
      <rgbColor rgb="FF339966"/>
      <rgbColor rgb="FF003300"/>
      <rgbColor rgb="FF1A1A18"/>
      <rgbColor rgb="FF8B2B24"/>
      <rgbColor rgb="FF993366"/>
      <rgbColor rgb="FF333399"/>
      <rgbColor rgb="FF315B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IntegrationPlanTable" displayName="IntegrationPlanTable" ref="A5:R109" headerRowCount="1" totalsRowCount="0" totalsRowShown="0">
  <autoFilter ref="A5:R109"/>
  <tableColumns count="18">
    <tableColumn id="1" name="ID"/>
    <tableColumn id="2" name="Phase"/>
    <tableColumn id="3" name="Workstream"/>
    <tableColumn id="4" name="Objective"/>
    <tableColumn id="5" name="Task"/>
    <tableColumn id="6" name="Ready evidence / deliverable"/>
    <tableColumn id="7" name="Dependency"/>
    <tableColumn id="8" name="Accountable owner"/>
    <tableColumn id="9" name="Target date"/>
    <tableColumn id="10" name="Status"/>
    <tableColumn id="11" name="Risk"/>
    <tableColumn id="12" name="Revenue impact"/>
    <tableColumn id="13" name="Workflow disposition"/>
    <tableColumn id="14" name="Synergy ID"/>
    <tableColumn id="15" name="DD issue ID"/>
    <tableColumn id="16" name="Decision / escalation"/>
    <tableColumn id="17" name="Notes"/>
    <tableColumn id="18" name="Reviewer decision"/>
  </tableColumns>
</table>
</file>

<file path=xl/tables/table2.xml><?xml version="1.0" encoding="utf-8"?>
<table xmlns="http://schemas.openxmlformats.org/spreadsheetml/2006/main" id="2" name="IntegrationRiskTable" displayName="IntegrationRiskTable" ref="A5:M45" headerRowCount="1" totalsRowCount="0" totalsRowShown="0">
  <autoFilter ref="A5:M45"/>
  <tableColumns count="13">
    <tableColumn id="1" name="Issue ID"/>
    <tableColumn id="2" name="Integration ID"/>
    <tableColumn id="3" name="Workstream"/>
    <tableColumn id="4" name="Issue / decision"/>
    <tableColumn id="5" name="Evidence"/>
    <tableColumn id="6" name="Severity"/>
    <tableColumn id="7" name="Revenue impact"/>
    <tableColumn id="8" name="Decision required"/>
    <tableColumn id="9" name="Escalation owner"/>
    <tableColumn id="10" name="Due date"/>
    <tableColumn id="11" name="Resolution"/>
    <tableColumn id="12" name="Status"/>
    <tableColumn id="13" name="Reviewer decision"/>
  </tableColumns>
</table>
</file>

<file path=xl/tables/table3.xml><?xml version="1.0" encoding="utf-8"?>
<table xmlns="http://schemas.openxmlformats.org/spreadsheetml/2006/main" id="3" name="IntegrationWorkflowTable" displayName="IntegrationWorkflowTable" ref="A5:Q19" headerRowCount="1" totalsRowCount="0" totalsRowShown="0">
  <autoFilter ref="A5:Q19"/>
  <tableColumns count="17">
    <tableColumn id="1" name="Workflow ID"/>
    <tableColumn id="2" name="Workflow"/>
    <tableColumn id="3" name="Current owner"/>
    <tableColumn id="4" name="Business objective"/>
    <tableColumn id="5" name="Revenue / customer impact"/>
    <tableColumn id="6" name="Day 1 rule"/>
    <tableColumn id="7" name="Disposition"/>
    <tableColumn id="8" name="Disposition rationale"/>
    <tableColumn id="9" name="Future owner"/>
    <tableColumn id="10" name="Systems"/>
    <tableColumn id="11" name="People / knowledge dependency"/>
    <tableColumn id="12" name="Rights / privacy constraint"/>
    <tableColumn id="13" name="Control / KPI"/>
    <tableColumn id="14" name="Transition milestone"/>
    <tableColumn id="15" name="Rollback / contingency"/>
    <tableColumn id="16" name="Status"/>
    <tableColumn id="17" name="Reviewer decision"/>
  </tableColumns>
</table>
</file>

<file path=xl/tables/table4.xml><?xml version="1.0" encoding="utf-8"?>
<table xmlns="http://schemas.openxmlformats.org/spreadsheetml/2006/main" id="4" name="ReadinessTable" displayName="ReadinessTable" ref="A5:I17" headerRowCount="1" totalsRowCount="0" totalsRowShown="0">
  <autoFilter ref="A5:I17"/>
  <tableColumns count="9">
    <tableColumn id="1" name="Checkpoint"/>
    <tableColumn id="2" name="Timing"/>
    <tableColumn id="3" name="Question"/>
    <tableColumn id="4" name="Ready evidence"/>
    <tableColumn id="5" name="Owner"/>
    <tableColumn id="6" name="Status"/>
    <tableColumn id="7" name="Red flag / gap"/>
    <tableColumn id="8" name="Escalation"/>
    <tableColumn id="9" name="Reviewer decision"/>
  </tableColumns>
</table>
</file>

<file path=xl/tables/table5.xml><?xml version="1.0" encoding="utf-8"?>
<table xmlns="http://schemas.openxmlformats.org/spreadsheetml/2006/main" id="5" name="SynergyTable" displayName="SynergyTable" ref="A5:R45" headerRowCount="1" totalsRowCount="0" totalsRowShown="0">
  <autoFilter ref="A5:R45"/>
  <tableColumns count="18">
    <tableColumn id="1" name="Synergy ID"/>
    <tableColumn id="2" name="Type"/>
    <tableColumn id="3" name="Thesis"/>
    <tableColumn id="4" name="Baseline source"/>
    <tableColumn id="5" name="Baseline (annual)"/>
    <tableColumn id="6" name="Target (annual)"/>
    <tableColumn id="7" name="One-time cost"/>
    <tableColumn id="8" name="Start date"/>
    <tableColumn id="9" name="Run-rate date"/>
    <tableColumn id="10" name="Accountable owner"/>
    <tableColumn id="11" name="Key action"/>
    <tableColumn id="12" name="Dependency"/>
    <tableColumn id="13" name="Revenue / customer risk"/>
    <tableColumn id="14" name="Realized to date (annual run-rate)"/>
    <tableColumn id="15" name="Status"/>
    <tableColumn id="16" name="Reviewer decision"/>
    <tableColumn id="17" name="Annual benefit"/>
    <tableColumn id="18" name="Realized %"/>
  </tableColumns>
</table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4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table" Target="../tables/table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1A18"/>
    <pageSetUpPr fitToPage="true"/>
  </sheetPr>
  <dimension ref="A2:L4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5" min="3" style="0" width="16"/>
    <col collapsed="false" customWidth="true" hidden="false" outlineLevel="0" max="6" min="6" style="0" width="30"/>
    <col collapsed="false" customWidth="true" hidden="false" outlineLevel="0" max="12" min="7" style="0" width="4"/>
  </cols>
  <sheetData>
    <row r="2" customFormat="false" ht="24" hidden="false" customHeight="true" outlineLevel="0" collapsed="false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customFormat="false" ht="18" hidden="false" customHeight="true" outlineLevel="0" collapsed="false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15" hidden="false" customHeight="false" outlineLevel="0" collapsed="false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customFormat="false" ht="45" hidden="false" customHeight="true" outlineLevel="0" collapsed="false">
      <c r="A5" s="5" t="s">
        <v>2</v>
      </c>
      <c r="B5" s="6" t="s">
        <v>3</v>
      </c>
      <c r="C5" s="6"/>
      <c r="D5" s="6"/>
      <c r="E5" s="6"/>
      <c r="F5" s="6"/>
      <c r="G5" s="7"/>
      <c r="H5" s="7"/>
      <c r="I5" s="7"/>
      <c r="J5" s="7"/>
      <c r="K5" s="7"/>
      <c r="L5" s="7"/>
    </row>
    <row r="6" customFormat="false" ht="30" hidden="false" customHeight="true" outlineLevel="0" collapsed="false">
      <c r="A6" s="5" t="s">
        <v>4</v>
      </c>
      <c r="B6" s="6" t="s">
        <v>5</v>
      </c>
      <c r="C6" s="6"/>
      <c r="D6" s="6"/>
      <c r="E6" s="6"/>
      <c r="F6" s="6"/>
      <c r="G6" s="7"/>
      <c r="H6" s="7"/>
      <c r="I6" s="7"/>
      <c r="J6" s="7"/>
      <c r="K6" s="7"/>
      <c r="L6" s="7"/>
    </row>
    <row r="7" customFormat="false" ht="48" hidden="false" customHeight="true" outlineLevel="0" collapsed="false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customFormat="false" ht="48" hidden="false" customHeight="true" outlineLevel="0" collapsed="false">
      <c r="A8" s="8" t="s">
        <v>6</v>
      </c>
      <c r="B8" s="8" t="s">
        <v>7</v>
      </c>
      <c r="C8" s="8" t="s">
        <v>8</v>
      </c>
      <c r="D8" s="7"/>
      <c r="E8" s="7"/>
      <c r="F8" s="7"/>
      <c r="G8" s="7"/>
      <c r="H8" s="7"/>
      <c r="I8" s="7"/>
      <c r="J8" s="7"/>
      <c r="K8" s="7"/>
      <c r="L8" s="7"/>
    </row>
    <row r="9" customFormat="false" ht="32.8" hidden="false" customHeight="true" outlineLevel="0" collapsed="false">
      <c r="A9" s="9" t="s">
        <v>9</v>
      </c>
      <c r="B9" s="10" t="str">
        <f aca="false">IF(COUNTIFS(ReadinessTable[Reviewer decision],"&lt;&gt;Remove",ReadinessTable[Status],"&lt;&gt;N/A")=COUNTIFS(ReadinessTable[Status],"Ready",ReadinessTable[Reviewer decision],"&lt;&gt;Remove"),"Day 1 ready","Not ready: "&amp;(COUNTIFS(ReadinessTable[Reviewer decision],"&lt;&gt;Remove",ReadinessTable[Status],"&lt;&gt;N/A")-COUNTIFS(ReadinessTable[Status],"Ready",ReadinessTable[Reviewer decision],"&lt;&gt;Remove"))&amp;IF(COUNTIFS(ReadinessTable[Reviewer decision],"&lt;&gt;Remove",ReadinessTable[Status],"&lt;&gt;N/A")-COUNTIFS(ReadinessTable[Status],"Ready",ReadinessTable[Reviewer decision],"&lt;&gt;Remove")=1," gate open"," gates open"))</f>
        <v>Not ready: 12 gates open</v>
      </c>
      <c r="C9" s="11" t="s">
        <v>10</v>
      </c>
      <c r="D9" s="11"/>
      <c r="E9" s="11"/>
      <c r="F9" s="11"/>
      <c r="G9" s="7"/>
      <c r="H9" s="7"/>
      <c r="I9" s="7"/>
      <c r="J9" s="7"/>
      <c r="K9" s="7"/>
      <c r="L9" s="7"/>
    </row>
    <row r="10" customFormat="false" ht="17.35" hidden="false" customHeight="true" outlineLevel="0" collapsed="false">
      <c r="A10" s="9" t="s">
        <v>11</v>
      </c>
      <c r="B10" s="10" t="str">
        <f aca="false">COUNTIFS(ReadinessTable[Status],"Ready",ReadinessTable[Reviewer decision],"&lt;&gt;Remove")&amp;" of "&amp;COUNTIFS(ReadinessTable[Reviewer decision],"&lt;&gt;Remove",ReadinessTable[Status],"&lt;&gt;N/A")</f>
        <v>0 of 12</v>
      </c>
      <c r="C10" s="11" t="s">
        <v>12</v>
      </c>
      <c r="D10" s="11"/>
      <c r="E10" s="11"/>
      <c r="F10" s="11"/>
      <c r="G10" s="7"/>
      <c r="H10" s="7"/>
      <c r="I10" s="7"/>
      <c r="J10" s="7"/>
      <c r="K10" s="7"/>
      <c r="L10" s="7"/>
    </row>
    <row r="11" customFormat="false" ht="17.35" hidden="false" customHeight="true" outlineLevel="0" collapsed="false">
      <c r="A11" s="9" t="s">
        <v>13</v>
      </c>
      <c r="B11" s="10" t="n">
        <f aca="false">COUNTIFS(ReadinessTable[Status],"Blocked",ReadinessTable[Reviewer decision],"&lt;&gt;Remove")</f>
        <v>0</v>
      </c>
      <c r="C11" s="11" t="s">
        <v>14</v>
      </c>
      <c r="D11" s="11"/>
      <c r="E11" s="11"/>
      <c r="F11" s="11"/>
      <c r="G11" s="7"/>
      <c r="H11" s="7"/>
      <c r="I11" s="7"/>
      <c r="J11" s="7"/>
      <c r="K11" s="7"/>
      <c r="L11" s="7"/>
    </row>
    <row r="12" customFormat="false" ht="15" hidden="false" customHeight="false" outlineLevel="0" collapsed="false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customFormat="false" ht="15" hidden="false" customHeight="false" outlineLevel="0" collapsed="false">
      <c r="A13" s="8" t="s">
        <v>15</v>
      </c>
      <c r="B13" s="8" t="s">
        <v>7</v>
      </c>
      <c r="C13" s="8" t="s">
        <v>8</v>
      </c>
      <c r="D13" s="7"/>
      <c r="E13" s="7"/>
      <c r="F13" s="7"/>
      <c r="G13" s="7"/>
      <c r="H13" s="7"/>
      <c r="I13" s="7"/>
      <c r="J13" s="7"/>
      <c r="K13" s="7"/>
      <c r="L13" s="7"/>
    </row>
    <row r="14" customFormat="false" ht="17.35" hidden="false" customHeight="true" outlineLevel="0" collapsed="false">
      <c r="A14" s="9" t="s">
        <v>16</v>
      </c>
      <c r="B14" s="10" t="n">
        <f aca="false">COUNTIFS(IntegrationPlanTable[Reviewer decision],"&lt;&gt;Remove",IntegrationPlanTable[Status],"&lt;&gt;N/A")</f>
        <v>104</v>
      </c>
      <c r="C14" s="11" t="s">
        <v>17</v>
      </c>
      <c r="D14" s="11"/>
      <c r="E14" s="11"/>
      <c r="F14" s="11"/>
      <c r="G14" s="7"/>
      <c r="H14" s="7"/>
      <c r="I14" s="7"/>
      <c r="J14" s="7"/>
      <c r="K14" s="7"/>
      <c r="L14" s="7"/>
    </row>
    <row r="15" customFormat="false" ht="17.35" hidden="false" customHeight="true" outlineLevel="0" collapsed="false">
      <c r="A15" s="9" t="s">
        <v>18</v>
      </c>
      <c r="B15" s="10" t="n">
        <f aca="false">COUNTIFS(IntegrationPlanTable[Status],"Complete",IntegrationPlanTable[Reviewer decision],"&lt;&gt;Remove")</f>
        <v>0</v>
      </c>
      <c r="C15" s="11" t="s">
        <v>19</v>
      </c>
      <c r="D15" s="11"/>
      <c r="E15" s="11"/>
      <c r="F15" s="11"/>
      <c r="G15" s="7"/>
      <c r="H15" s="7"/>
      <c r="I15" s="7"/>
      <c r="J15" s="7"/>
      <c r="K15" s="7"/>
      <c r="L15" s="7"/>
    </row>
    <row r="16" customFormat="false" ht="17.35" hidden="false" customHeight="true" outlineLevel="0" collapsed="false">
      <c r="A16" s="9" t="s">
        <v>20</v>
      </c>
      <c r="B16" s="12" t="n">
        <f aca="false">IFERROR(B15/B14,0)</f>
        <v>0</v>
      </c>
      <c r="C16" s="11" t="s">
        <v>21</v>
      </c>
      <c r="D16" s="11"/>
      <c r="E16" s="11"/>
      <c r="F16" s="11"/>
      <c r="G16" s="7"/>
      <c r="H16" s="7"/>
      <c r="I16" s="7"/>
      <c r="J16" s="7"/>
      <c r="K16" s="7"/>
      <c r="L16" s="7"/>
    </row>
    <row r="17" customFormat="false" ht="17.35" hidden="false" customHeight="true" outlineLevel="0" collapsed="false">
      <c r="A17" s="9" t="s">
        <v>22</v>
      </c>
      <c r="B17" s="10" t="n">
        <f aca="false">COUNTIFS(IntegrationPlanTable[Status],"Blocked",IntegrationPlanTable[Reviewer decision],"&lt;&gt;Remove")</f>
        <v>0</v>
      </c>
      <c r="C17" s="11" t="s">
        <v>23</v>
      </c>
      <c r="D17" s="11"/>
      <c r="E17" s="11"/>
      <c r="F17" s="11"/>
      <c r="G17" s="7"/>
      <c r="H17" s="7"/>
      <c r="I17" s="7"/>
      <c r="J17" s="7"/>
      <c r="K17" s="7"/>
      <c r="L17" s="7"/>
    </row>
    <row r="18" customFormat="false" ht="37.5" hidden="false" customHeight="true" outlineLevel="0" collapsed="false">
      <c r="A18" s="9" t="s">
        <v>24</v>
      </c>
      <c r="B18" s="10" t="n">
        <f aca="false">COUNTIFS(IntegrationPlanTable[Target date],"&lt;"&amp;TODAY(),IntegrationPlanTable[Status],"&lt;&gt;Complete",IntegrationPlanTable[Status],"&lt;&gt;N/A",IntegrationPlanTable[Reviewer decision],"&lt;&gt;Remove")</f>
        <v>0</v>
      </c>
      <c r="C18" s="11" t="s">
        <v>25</v>
      </c>
      <c r="D18" s="11"/>
      <c r="E18" s="11"/>
      <c r="F18" s="11"/>
      <c r="G18" s="7"/>
      <c r="H18" s="7"/>
      <c r="I18" s="7"/>
      <c r="J18" s="7"/>
      <c r="K18" s="7"/>
      <c r="L18" s="7"/>
    </row>
    <row r="19" customFormat="false" ht="51.75" hidden="false" customHeight="true" outlineLevel="0" collapsed="false">
      <c r="A19" s="9" t="s">
        <v>26</v>
      </c>
      <c r="B19" s="10" t="n">
        <f aca="false">COUNTIFS(IntegrationPlanTable[Risk],"Critical",IntegrationPlanTable[Status],"&lt;&gt;Complete",IntegrationPlanTable[Status],"&lt;&gt;N/A",IntegrationPlanTable[Accountable owner],"",IntegrationPlanTable[Reviewer decision],"&lt;&gt;Remove")</f>
        <v>57</v>
      </c>
      <c r="C19" s="11" t="s">
        <v>27</v>
      </c>
      <c r="D19" s="11"/>
      <c r="E19" s="11"/>
      <c r="F19" s="11"/>
      <c r="G19" s="7"/>
      <c r="H19" s="7"/>
      <c r="I19" s="7"/>
      <c r="J19" s="7"/>
      <c r="K19" s="7"/>
      <c r="L19" s="7"/>
    </row>
    <row r="20" customFormat="false" ht="17.35" hidden="false" customHeight="true" outlineLevel="0" collapsed="false">
      <c r="A20" s="9" t="s">
        <v>28</v>
      </c>
      <c r="B20" s="10" t="n">
        <f aca="false">COUNTIFS(IntegrationPlanTable[Revenue impact],"High",IntegrationPlanTable[Status],"&lt;&gt;Complete",IntegrationPlanTable[Status],"&lt;&gt;N/A",IntegrationPlanTable[Reviewer decision],"&lt;&gt;Remove")</f>
        <v>76</v>
      </c>
      <c r="C20" s="11" t="s">
        <v>29</v>
      </c>
      <c r="D20" s="11"/>
      <c r="E20" s="11"/>
      <c r="F20" s="11"/>
      <c r="G20" s="7"/>
      <c r="H20" s="7"/>
      <c r="I20" s="7"/>
      <c r="J20" s="7"/>
      <c r="K20" s="7"/>
      <c r="L20" s="7"/>
    </row>
    <row r="21" customFormat="false" ht="45.75" hidden="false" customHeight="true" outlineLevel="0" collapsed="false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customFormat="false" ht="45.75" hidden="false" customHeight="true" outlineLevel="0" collapsed="false">
      <c r="A22" s="8" t="s">
        <v>30</v>
      </c>
      <c r="B22" s="8" t="s">
        <v>31</v>
      </c>
      <c r="C22" s="8" t="s">
        <v>8</v>
      </c>
      <c r="D22" s="7"/>
      <c r="E22" s="7"/>
      <c r="F22" s="7"/>
      <c r="G22" s="7"/>
      <c r="H22" s="7"/>
      <c r="I22" s="7"/>
      <c r="J22" s="7"/>
      <c r="K22" s="7"/>
      <c r="L22" s="7"/>
    </row>
    <row r="23" customFormat="false" ht="45.75" hidden="false" customHeight="true" outlineLevel="0" collapsed="false">
      <c r="A23" s="9" t="s">
        <v>32</v>
      </c>
      <c r="B23" s="13" t="n">
        <f aca="false">SUMIFS(SynergyTable[Annual benefit],SynergyTable[Reviewer decision],"&lt;&gt;Remove",SynergyTable[Status],"&lt;&gt;Removed")</f>
        <v>0</v>
      </c>
      <c r="C23" s="11" t="s">
        <v>33</v>
      </c>
      <c r="D23" s="11"/>
      <c r="E23" s="11"/>
      <c r="F23" s="11"/>
      <c r="G23" s="7"/>
      <c r="H23" s="7"/>
      <c r="I23" s="7"/>
      <c r="J23" s="7"/>
      <c r="K23" s="7"/>
      <c r="L23" s="7"/>
    </row>
    <row r="24" customFormat="false" ht="45.75" hidden="false" customHeight="true" outlineLevel="0" collapsed="false">
      <c r="A24" s="9" t="s">
        <v>34</v>
      </c>
      <c r="B24" s="13" t="n">
        <f aca="false">SUMIFS(SynergyTable[Realized to date (annual run-rate)],SynergyTable[Reviewer decision],"&lt;&gt;Remove",SynergyTable[Status],"&lt;&gt;Removed")</f>
        <v>0</v>
      </c>
      <c r="C24" s="11" t="s">
        <v>35</v>
      </c>
      <c r="D24" s="11"/>
      <c r="E24" s="11"/>
      <c r="F24" s="11"/>
      <c r="G24" s="7"/>
      <c r="H24" s="7"/>
      <c r="I24" s="7"/>
      <c r="J24" s="7"/>
      <c r="K24" s="7"/>
      <c r="L24" s="7"/>
    </row>
    <row r="25" customFormat="false" ht="45.75" hidden="false" customHeight="true" outlineLevel="0" collapsed="false">
      <c r="A25" s="9" t="s">
        <v>36</v>
      </c>
      <c r="B25" s="12" t="n">
        <f aca="false">IFERROR(B24/B23,0)</f>
        <v>0</v>
      </c>
      <c r="C25" s="11" t="s">
        <v>37</v>
      </c>
      <c r="D25" s="11"/>
      <c r="E25" s="11"/>
      <c r="F25" s="11"/>
      <c r="G25" s="7"/>
      <c r="H25" s="7"/>
      <c r="I25" s="7"/>
      <c r="J25" s="7"/>
      <c r="K25" s="7"/>
      <c r="L25" s="7"/>
    </row>
    <row r="26" customFormat="false" ht="17.35" hidden="false" customHeight="true" outlineLevel="0" collapsed="false">
      <c r="A26" s="9" t="s">
        <v>38</v>
      </c>
      <c r="B26" s="13" t="n">
        <f aca="false">SUMIFS(SynergyTable[One-time cost],SynergyTable[Reviewer decision],"&lt;&gt;Remove",SynergyTable[Status],"&lt;&gt;Removed")</f>
        <v>0</v>
      </c>
      <c r="C26" s="11" t="s">
        <v>39</v>
      </c>
      <c r="D26" s="11"/>
      <c r="E26" s="11"/>
      <c r="F26" s="11"/>
    </row>
    <row r="28" customFormat="false" ht="15" hidden="false" customHeight="false" outlineLevel="0" collapsed="false">
      <c r="A28" s="8" t="s">
        <v>40</v>
      </c>
      <c r="B28" s="8" t="s">
        <v>41</v>
      </c>
      <c r="C28" s="8" t="s">
        <v>8</v>
      </c>
    </row>
    <row r="29" customFormat="false" ht="17.35" hidden="false" customHeight="true" outlineLevel="0" collapsed="false">
      <c r="A29" s="9" t="s">
        <v>42</v>
      </c>
      <c r="B29" s="10" t="n">
        <f aca="false">COUNTIFS(IntegrationRiskTable[Status],"&lt;&gt;Resolved",IntegrationRiskTable[Status],"&lt;&gt;Accepted",IntegrationRiskTable[Issue / decision],"&lt;&gt;",IntegrationRiskTable[Reviewer decision],"&lt;&gt;Remove")</f>
        <v>0</v>
      </c>
      <c r="C29" s="11" t="s">
        <v>43</v>
      </c>
      <c r="D29" s="11"/>
      <c r="E29" s="11"/>
      <c r="F29" s="11"/>
    </row>
    <row r="30" customFormat="false" ht="17.35" hidden="false" customHeight="true" outlineLevel="0" collapsed="false">
      <c r="A30" s="9" t="s">
        <v>44</v>
      </c>
      <c r="B30" s="10" t="n">
        <f aca="false">COUNTIFS(IntegrationRiskTable[Severity],"Critical",IntegrationRiskTable[Status],"&lt;&gt;Resolved",IntegrationRiskTable[Status],"&lt;&gt;Accepted",IntegrationRiskTable[Issue / decision],"&lt;&gt;",IntegrationRiskTable[Reviewer decision],"&lt;&gt;Remove")</f>
        <v>0</v>
      </c>
      <c r="C30" s="11" t="s">
        <v>45</v>
      </c>
      <c r="D30" s="11"/>
      <c r="E30" s="11"/>
      <c r="F30" s="11"/>
    </row>
    <row r="31" customFormat="false" ht="17.35" hidden="false" customHeight="true" outlineLevel="0" collapsed="false">
      <c r="A31" s="9" t="s">
        <v>46</v>
      </c>
      <c r="B31" s="10" t="n">
        <f aca="false">COUNTIFS(IntegrationRiskTable[Status],"Escalated",IntegrationRiskTable[Reviewer decision],"&lt;&gt;Remove")</f>
        <v>0</v>
      </c>
      <c r="C31" s="11" t="s">
        <v>47</v>
      </c>
      <c r="D31" s="11"/>
      <c r="E31" s="11"/>
      <c r="F31" s="11"/>
    </row>
    <row r="32" customFormat="false" ht="17.35" hidden="false" customHeight="true" outlineLevel="0" collapsed="false">
      <c r="A32" s="9" t="s">
        <v>24</v>
      </c>
      <c r="B32" s="10" t="n">
        <f aca="false">COUNTIFS(IntegrationRiskTable[Due date],"&lt;"&amp;TODAY(),IntegrationRiskTable[Status],"&lt;&gt;Resolved",IntegrationRiskTable[Status],"&lt;&gt;Accepted",IntegrationRiskTable[Issue / decision],"&lt;&gt;",IntegrationRiskTable[Reviewer decision],"&lt;&gt;Remove")</f>
        <v>0</v>
      </c>
      <c r="C32" s="11" t="s">
        <v>48</v>
      </c>
      <c r="D32" s="11"/>
      <c r="E32" s="11"/>
      <c r="F32" s="11"/>
    </row>
    <row r="34" customFormat="false" ht="15" hidden="false" customHeight="false" outlineLevel="0" collapsed="false">
      <c r="A34" s="8" t="s">
        <v>49</v>
      </c>
      <c r="B34" s="8" t="s">
        <v>50</v>
      </c>
      <c r="C34" s="8" t="s">
        <v>18</v>
      </c>
      <c r="D34" s="8" t="s">
        <v>22</v>
      </c>
      <c r="E34" s="8" t="s">
        <v>20</v>
      </c>
    </row>
    <row r="35" customFormat="false" ht="15" hidden="false" customHeight="false" outlineLevel="0" collapsed="false">
      <c r="A35" s="9" t="s">
        <v>51</v>
      </c>
      <c r="B35" s="14" t="n">
        <f aca="false">COUNTIFS(IntegrationPlanTable[Phase],A35,IntegrationPlanTable[Reviewer decision],"&lt;&gt;Remove")</f>
        <v>12</v>
      </c>
      <c r="C35" s="14" t="n">
        <f aca="false">COUNTIFS(IntegrationPlanTable[Phase],A35,IntegrationPlanTable[Status],"Complete",IntegrationPlanTable[Reviewer decision],"&lt;&gt;Remove")</f>
        <v>0</v>
      </c>
      <c r="D35" s="14" t="n">
        <f aca="false">COUNTIFS(IntegrationPlanTable[Phase],A35,IntegrationPlanTable[Status],"Blocked",IntegrationPlanTable[Reviewer decision],"&lt;&gt;Remove")</f>
        <v>0</v>
      </c>
      <c r="E35" s="15" t="n">
        <f aca="false">IFERROR(C35/(B35-COUNTIFS(IntegrationPlanTable[Phase],A35,IntegrationPlanTable[Status],"N/A",IntegrationPlanTable[Reviewer decision],"&lt;&gt;Remove")),0)</f>
        <v>0</v>
      </c>
    </row>
    <row r="36" customFormat="false" ht="15" hidden="false" customHeight="false" outlineLevel="0" collapsed="false">
      <c r="A36" s="9" t="s">
        <v>52</v>
      </c>
      <c r="B36" s="14" t="n">
        <f aca="false">COUNTIFS(IntegrationPlanTable[Phase],A36,IntegrationPlanTable[Reviewer decision],"&lt;&gt;Remove")</f>
        <v>25</v>
      </c>
      <c r="C36" s="14" t="n">
        <f aca="false">COUNTIFS(IntegrationPlanTable[Phase],A36,IntegrationPlanTable[Status],"Complete",IntegrationPlanTable[Reviewer decision],"&lt;&gt;Remove")</f>
        <v>0</v>
      </c>
      <c r="D36" s="14" t="n">
        <f aca="false">COUNTIFS(IntegrationPlanTable[Phase],A36,IntegrationPlanTable[Status],"Blocked",IntegrationPlanTable[Reviewer decision],"&lt;&gt;Remove")</f>
        <v>0</v>
      </c>
      <c r="E36" s="15" t="n">
        <f aca="false">IFERROR(C36/(B36-COUNTIFS(IntegrationPlanTable[Phase],A36,IntegrationPlanTable[Status],"N/A",IntegrationPlanTable[Reviewer decision],"&lt;&gt;Remove")),0)</f>
        <v>0</v>
      </c>
    </row>
    <row r="37" customFormat="false" ht="15" hidden="false" customHeight="false" outlineLevel="0" collapsed="false">
      <c r="A37" s="9" t="s">
        <v>6</v>
      </c>
      <c r="B37" s="14" t="n">
        <f aca="false">COUNTIFS(IntegrationPlanTable[Phase],A37,IntegrationPlanTable[Reviewer decision],"&lt;&gt;Remove")</f>
        <v>17</v>
      </c>
      <c r="C37" s="14" t="n">
        <f aca="false">COUNTIFS(IntegrationPlanTable[Phase],A37,IntegrationPlanTable[Status],"Complete",IntegrationPlanTable[Reviewer decision],"&lt;&gt;Remove")</f>
        <v>0</v>
      </c>
      <c r="D37" s="14" t="n">
        <f aca="false">COUNTIFS(IntegrationPlanTable[Phase],A37,IntegrationPlanTable[Status],"Blocked",IntegrationPlanTable[Reviewer decision],"&lt;&gt;Remove")</f>
        <v>0</v>
      </c>
      <c r="E37" s="15" t="n">
        <f aca="false">IFERROR(C37/(B37-COUNTIFS(IntegrationPlanTable[Phase],A37,IntegrationPlanTable[Status],"N/A",IntegrationPlanTable[Reviewer decision],"&lt;&gt;Remove")),0)</f>
        <v>0</v>
      </c>
    </row>
    <row r="38" customFormat="false" ht="15" hidden="false" customHeight="false" outlineLevel="0" collapsed="false">
      <c r="A38" s="9" t="s">
        <v>53</v>
      </c>
      <c r="B38" s="14" t="n">
        <f aca="false">COUNTIFS(IntegrationPlanTable[Phase],A38,IntegrationPlanTable[Reviewer decision],"&lt;&gt;Remove")</f>
        <v>17</v>
      </c>
      <c r="C38" s="14" t="n">
        <f aca="false">COUNTIFS(IntegrationPlanTable[Phase],A38,IntegrationPlanTable[Status],"Complete",IntegrationPlanTable[Reviewer decision],"&lt;&gt;Remove")</f>
        <v>0</v>
      </c>
      <c r="D38" s="14" t="n">
        <f aca="false">COUNTIFS(IntegrationPlanTable[Phase],A38,IntegrationPlanTable[Status],"Blocked",IntegrationPlanTable[Reviewer decision],"&lt;&gt;Remove")</f>
        <v>0</v>
      </c>
      <c r="E38" s="15" t="n">
        <f aca="false">IFERROR(C38/(B38-COUNTIFS(IntegrationPlanTable[Phase],A38,IntegrationPlanTable[Status],"N/A",IntegrationPlanTable[Reviewer decision],"&lt;&gt;Remove")),0)</f>
        <v>0</v>
      </c>
    </row>
    <row r="39" customFormat="false" ht="15" hidden="false" customHeight="false" outlineLevel="0" collapsed="false">
      <c r="A39" s="9" t="s">
        <v>54</v>
      </c>
      <c r="B39" s="14" t="n">
        <f aca="false">COUNTIFS(IntegrationPlanTable[Phase],A39,IntegrationPlanTable[Reviewer decision],"&lt;&gt;Remove")</f>
        <v>14</v>
      </c>
      <c r="C39" s="14" t="n">
        <f aca="false">COUNTIFS(IntegrationPlanTable[Phase],A39,IntegrationPlanTable[Status],"Complete",IntegrationPlanTable[Reviewer decision],"&lt;&gt;Remove")</f>
        <v>0</v>
      </c>
      <c r="D39" s="14" t="n">
        <f aca="false">COUNTIFS(IntegrationPlanTable[Phase],A39,IntegrationPlanTable[Status],"Blocked",IntegrationPlanTable[Reviewer decision],"&lt;&gt;Remove")</f>
        <v>0</v>
      </c>
      <c r="E39" s="15" t="n">
        <f aca="false">IFERROR(C39/(B39-COUNTIFS(IntegrationPlanTable[Phase],A39,IntegrationPlanTable[Status],"N/A",IntegrationPlanTable[Reviewer decision],"&lt;&gt;Remove")),0)</f>
        <v>0</v>
      </c>
    </row>
    <row r="40" customFormat="false" ht="15" hidden="false" customHeight="false" outlineLevel="0" collapsed="false">
      <c r="A40" s="9" t="s">
        <v>55</v>
      </c>
      <c r="B40" s="14" t="n">
        <f aca="false">COUNTIFS(IntegrationPlanTable[Phase],A40,IntegrationPlanTable[Reviewer decision],"&lt;&gt;Remove")</f>
        <v>13</v>
      </c>
      <c r="C40" s="14" t="n">
        <f aca="false">COUNTIFS(IntegrationPlanTable[Phase],A40,IntegrationPlanTable[Status],"Complete",IntegrationPlanTable[Reviewer decision],"&lt;&gt;Remove")</f>
        <v>0</v>
      </c>
      <c r="D40" s="14" t="n">
        <f aca="false">COUNTIFS(IntegrationPlanTable[Phase],A40,IntegrationPlanTable[Status],"Blocked",IntegrationPlanTable[Reviewer decision],"&lt;&gt;Remove")</f>
        <v>0</v>
      </c>
      <c r="E40" s="15" t="n">
        <f aca="false">IFERROR(C40/(B40-COUNTIFS(IntegrationPlanTable[Phase],A40,IntegrationPlanTable[Status],"N/A",IntegrationPlanTable[Reviewer decision],"&lt;&gt;Remove")),0)</f>
        <v>0</v>
      </c>
    </row>
    <row r="41" customFormat="false" ht="15" hidden="false" customHeight="false" outlineLevel="0" collapsed="false">
      <c r="A41" s="9" t="s">
        <v>56</v>
      </c>
      <c r="B41" s="14" t="n">
        <f aca="false">COUNTIFS(IntegrationPlanTable[Phase],A41,IntegrationPlanTable[Reviewer decision],"&lt;&gt;Remove")</f>
        <v>6</v>
      </c>
      <c r="C41" s="14" t="n">
        <f aca="false">COUNTIFS(IntegrationPlanTable[Phase],A41,IntegrationPlanTable[Status],"Complete",IntegrationPlanTable[Reviewer decision],"&lt;&gt;Remove")</f>
        <v>0</v>
      </c>
      <c r="D41" s="14" t="n">
        <f aca="false">COUNTIFS(IntegrationPlanTable[Phase],A41,IntegrationPlanTable[Status],"Blocked",IntegrationPlanTable[Reviewer decision],"&lt;&gt;Remove")</f>
        <v>0</v>
      </c>
      <c r="E41" s="15" t="n">
        <f aca="false">IFERROR(C41/(B41-COUNTIFS(IntegrationPlanTable[Phase],A41,IntegrationPlanTable[Status],"N/A",IntegrationPlanTable[Reviewer decision],"&lt;&gt;Remove")),0)</f>
        <v>0</v>
      </c>
    </row>
    <row r="43" customFormat="false" ht="15" hidden="false" customHeight="false" outlineLevel="0" collapsed="false">
      <c r="A43" s="8" t="s">
        <v>57</v>
      </c>
      <c r="B43" s="8" t="s">
        <v>58</v>
      </c>
    </row>
    <row r="44" customFormat="false" ht="15" hidden="false" customHeight="true" outlineLevel="0" collapsed="false">
      <c r="A44" s="16" t="s">
        <v>59</v>
      </c>
      <c r="B44" s="6" t="s">
        <v>60</v>
      </c>
      <c r="C44" s="6"/>
      <c r="D44" s="6"/>
      <c r="E44" s="6"/>
      <c r="F44" s="6"/>
    </row>
    <row r="45" customFormat="false" ht="15" hidden="false" customHeight="true" outlineLevel="0" collapsed="false">
      <c r="A45" s="16" t="s">
        <v>61</v>
      </c>
      <c r="B45" s="6" t="s">
        <v>62</v>
      </c>
      <c r="C45" s="6"/>
      <c r="D45" s="6"/>
      <c r="E45" s="6"/>
      <c r="F45" s="6"/>
    </row>
    <row r="46" customFormat="false" ht="15" hidden="false" customHeight="true" outlineLevel="0" collapsed="false">
      <c r="A46" s="16" t="s">
        <v>63</v>
      </c>
      <c r="B46" s="6" t="s">
        <v>64</v>
      </c>
      <c r="C46" s="6"/>
      <c r="D46" s="6"/>
      <c r="E46" s="6"/>
      <c r="F46" s="6"/>
    </row>
    <row r="47" customFormat="false" ht="15" hidden="false" customHeight="true" outlineLevel="0" collapsed="false">
      <c r="A47" s="16" t="s">
        <v>65</v>
      </c>
      <c r="B47" s="6" t="s">
        <v>66</v>
      </c>
      <c r="C47" s="6"/>
      <c r="D47" s="6"/>
      <c r="E47" s="6"/>
      <c r="F47" s="6"/>
    </row>
    <row r="48" customFormat="false" ht="15" hidden="false" customHeight="true" outlineLevel="0" collapsed="false">
      <c r="A48" s="16" t="s">
        <v>67</v>
      </c>
      <c r="B48" s="6" t="s">
        <v>68</v>
      </c>
      <c r="C48" s="6"/>
      <c r="D48" s="6"/>
      <c r="E48" s="6"/>
      <c r="F48" s="6"/>
    </row>
  </sheetData>
  <mergeCells count="27">
    <mergeCell ref="A2:L2"/>
    <mergeCell ref="A3:L3"/>
    <mergeCell ref="B5:F5"/>
    <mergeCell ref="B6:F6"/>
    <mergeCell ref="C9:F9"/>
    <mergeCell ref="C10:F10"/>
    <mergeCell ref="C11:F11"/>
    <mergeCell ref="C14:F14"/>
    <mergeCell ref="C15:F15"/>
    <mergeCell ref="C16:F16"/>
    <mergeCell ref="C17:F17"/>
    <mergeCell ref="C18:F18"/>
    <mergeCell ref="C19:F19"/>
    <mergeCell ref="C20:F20"/>
    <mergeCell ref="C23:F23"/>
    <mergeCell ref="C24:F24"/>
    <mergeCell ref="C25:F25"/>
    <mergeCell ref="C26:F26"/>
    <mergeCell ref="C29:F29"/>
    <mergeCell ref="C30:F30"/>
    <mergeCell ref="C31:F31"/>
    <mergeCell ref="C32:F32"/>
    <mergeCell ref="B44:F44"/>
    <mergeCell ref="B45:F45"/>
    <mergeCell ref="B46:F46"/>
    <mergeCell ref="B47:F47"/>
    <mergeCell ref="B48:F48"/>
  </mergeCells>
  <conditionalFormatting sqref="E35:E41">
    <cfRule type="dataBar" priority="2">
      <dataBar showValue="1" minLength="10" maxLength="90">
        <cfvo type="num" val="0"/>
        <cfvo type="num" val="1"/>
        <color rgb="FF8FA67E"/>
      </dataBar>
      <extLst>
        <ext xmlns:x14="http://schemas.microsoft.com/office/spreadsheetml/2009/9/main" uri="{B025F937-C7B1-47D3-B67F-A62EFF666E3E}">
          <x14:id>{D995616A-845E-4D60-94EE-60DBAD708BA3}</x14:id>
        </ext>
      </extLst>
    </cfRule>
  </conditionalFormatting>
  <printOptions headings="false" gridLines="false" gridLinesSet="true" horizontalCentered="false" verticalCentered="false"/>
  <pageMargins left="0.4" right="0.4" top="0.5" bottom="0.5" header="0.511811023622047" footer="0.3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&amp;C&amp;"Calibri,Regular"&amp;8 &amp;A · 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995616A-845E-4D60-94EE-60DBAD708BA3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8FA67E"/>
              <x14:axisColor rgb="FF000000"/>
            </x14:dataBar>
          </x14:cfRule>
          <xm:sqref>E35:E41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1A18"/>
    <pageSetUpPr fitToPage="true"/>
  </sheetPr>
  <dimension ref="A2:R10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5" topLeftCell="E6" activePane="bottomRight" state="frozen"/>
      <selection pane="topLeft" activeCell="A1" activeCellId="0" sqref="A1"/>
      <selection pane="topRight" activeCell="E1" activeCellId="0" sqref="E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6"/>
    <col collapsed="false" customWidth="true" hidden="false" outlineLevel="0" max="3" min="3" style="0" width="30"/>
    <col collapsed="false" customWidth="true" hidden="false" outlineLevel="0" max="4" min="4" style="0" width="28"/>
    <col collapsed="false" customWidth="true" hidden="false" outlineLevel="0" max="5" min="5" style="0" width="50"/>
    <col collapsed="false" customWidth="true" hidden="false" outlineLevel="0" max="6" min="6" style="0" width="38"/>
    <col collapsed="false" customWidth="true" hidden="false" outlineLevel="0" max="7" min="7" style="0" width="28"/>
    <col collapsed="false" customWidth="true" hidden="false" outlineLevel="0" max="8" min="8" style="0" width="20"/>
    <col collapsed="false" customWidth="true" hidden="false" outlineLevel="0" max="9" min="9" style="0" width="15"/>
    <col collapsed="false" customWidth="true" hidden="false" outlineLevel="0" max="10" min="10" style="0" width="16"/>
    <col collapsed="false" customWidth="true" hidden="false" outlineLevel="0" max="11" min="11" style="0" width="14"/>
    <col collapsed="false" customWidth="true" hidden="false" outlineLevel="0" max="12" min="12" style="0" width="16"/>
    <col collapsed="false" customWidth="true" hidden="false" outlineLevel="0" max="13" min="13" style="0" width="20"/>
    <col collapsed="false" customWidth="true" hidden="false" outlineLevel="0" max="15" min="14" style="0" width="14"/>
    <col collapsed="false" customWidth="true" hidden="false" outlineLevel="0" max="16" min="16" style="0" width="32"/>
    <col collapsed="false" customWidth="true" hidden="false" outlineLevel="0" max="17" min="17" style="0" width="30"/>
    <col collapsed="false" customWidth="true" hidden="false" outlineLevel="0" max="18" min="18" style="0" width="18"/>
  </cols>
  <sheetData>
    <row r="2" customFormat="false" ht="24" hidden="false" customHeight="true" outlineLevel="0" collapsed="false">
      <c r="A2" s="1" t="s">
        <v>69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customFormat="false" ht="18" hidden="false" customHeight="true" outlineLevel="0" collapsed="false">
      <c r="A3" s="2" t="s">
        <v>70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customFormat="false" ht="15" hidden="false" customHeight="false" outlineLevel="0" collapsed="false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customFormat="false" ht="23.85" hidden="false" customHeight="false" outlineLevel="0" collapsed="false">
      <c r="A5" s="17" t="s">
        <v>71</v>
      </c>
      <c r="B5" s="17" t="s">
        <v>72</v>
      </c>
      <c r="C5" s="17" t="s">
        <v>73</v>
      </c>
      <c r="D5" s="17" t="s">
        <v>74</v>
      </c>
      <c r="E5" s="17" t="s">
        <v>75</v>
      </c>
      <c r="F5" s="17" t="s">
        <v>76</v>
      </c>
      <c r="G5" s="17" t="s">
        <v>77</v>
      </c>
      <c r="H5" s="17" t="s">
        <v>78</v>
      </c>
      <c r="I5" s="17" t="s">
        <v>79</v>
      </c>
      <c r="J5" s="17" t="s">
        <v>80</v>
      </c>
      <c r="K5" s="17" t="s">
        <v>81</v>
      </c>
      <c r="L5" s="17" t="s">
        <v>82</v>
      </c>
      <c r="M5" s="17" t="s">
        <v>83</v>
      </c>
      <c r="N5" s="17" t="s">
        <v>84</v>
      </c>
      <c r="O5" s="17" t="s">
        <v>85</v>
      </c>
      <c r="P5" s="17" t="s">
        <v>86</v>
      </c>
      <c r="Q5" s="17" t="s">
        <v>87</v>
      </c>
      <c r="R5" s="17" t="s">
        <v>88</v>
      </c>
    </row>
    <row r="6" customFormat="false" ht="42" hidden="false" customHeight="true" outlineLevel="0" collapsed="false">
      <c r="A6" s="18" t="s">
        <v>89</v>
      </c>
      <c r="B6" s="18" t="s">
        <v>51</v>
      </c>
      <c r="C6" s="18" t="s">
        <v>90</v>
      </c>
      <c r="D6" s="18" t="s">
        <v>91</v>
      </c>
      <c r="E6" s="18" t="s">
        <v>92</v>
      </c>
      <c r="F6" s="18" t="s">
        <v>93</v>
      </c>
      <c r="G6" s="18" t="s">
        <v>94</v>
      </c>
      <c r="H6" s="19"/>
      <c r="I6" s="20"/>
      <c r="J6" s="19" t="s">
        <v>95</v>
      </c>
      <c r="K6" s="18" t="s">
        <v>96</v>
      </c>
      <c r="L6" s="18" t="s">
        <v>97</v>
      </c>
      <c r="M6" s="18" t="s">
        <v>59</v>
      </c>
      <c r="N6" s="19"/>
      <c r="O6" s="19"/>
      <c r="P6" s="19"/>
      <c r="Q6" s="19"/>
      <c r="R6" s="19" t="s">
        <v>98</v>
      </c>
    </row>
    <row r="7" customFormat="false" ht="42" hidden="false" customHeight="true" outlineLevel="0" collapsed="false">
      <c r="A7" s="18" t="s">
        <v>99</v>
      </c>
      <c r="B7" s="18" t="s">
        <v>51</v>
      </c>
      <c r="C7" s="18" t="s">
        <v>90</v>
      </c>
      <c r="D7" s="18" t="s">
        <v>100</v>
      </c>
      <c r="E7" s="18" t="s">
        <v>101</v>
      </c>
      <c r="F7" s="18" t="s">
        <v>102</v>
      </c>
      <c r="G7" s="18" t="s">
        <v>103</v>
      </c>
      <c r="H7" s="19"/>
      <c r="I7" s="20"/>
      <c r="J7" s="19" t="s">
        <v>95</v>
      </c>
      <c r="K7" s="18" t="s">
        <v>96</v>
      </c>
      <c r="L7" s="18" t="s">
        <v>97</v>
      </c>
      <c r="M7" s="18" t="s">
        <v>59</v>
      </c>
      <c r="N7" s="19"/>
      <c r="O7" s="19"/>
      <c r="P7" s="19"/>
      <c r="Q7" s="19"/>
      <c r="R7" s="19" t="s">
        <v>98</v>
      </c>
    </row>
    <row r="8" customFormat="false" ht="42" hidden="false" customHeight="true" outlineLevel="0" collapsed="false">
      <c r="A8" s="18" t="s">
        <v>104</v>
      </c>
      <c r="B8" s="18" t="s">
        <v>52</v>
      </c>
      <c r="C8" s="18" t="s">
        <v>90</v>
      </c>
      <c r="D8" s="18" t="s">
        <v>105</v>
      </c>
      <c r="E8" s="18" t="s">
        <v>106</v>
      </c>
      <c r="F8" s="18" t="s">
        <v>107</v>
      </c>
      <c r="G8" s="18" t="s">
        <v>108</v>
      </c>
      <c r="H8" s="19"/>
      <c r="I8" s="20"/>
      <c r="J8" s="19" t="s">
        <v>95</v>
      </c>
      <c r="K8" s="18" t="s">
        <v>96</v>
      </c>
      <c r="L8" s="18" t="s">
        <v>109</v>
      </c>
      <c r="M8" s="18" t="s">
        <v>65</v>
      </c>
      <c r="N8" s="19"/>
      <c r="O8" s="19"/>
      <c r="P8" s="19"/>
      <c r="Q8" s="19"/>
      <c r="R8" s="19" t="s">
        <v>98</v>
      </c>
    </row>
    <row r="9" customFormat="false" ht="42" hidden="false" customHeight="true" outlineLevel="0" collapsed="false">
      <c r="A9" s="18" t="s">
        <v>110</v>
      </c>
      <c r="B9" s="18" t="s">
        <v>52</v>
      </c>
      <c r="C9" s="18" t="s">
        <v>90</v>
      </c>
      <c r="D9" s="18" t="s">
        <v>111</v>
      </c>
      <c r="E9" s="18" t="s">
        <v>112</v>
      </c>
      <c r="F9" s="18" t="s">
        <v>113</v>
      </c>
      <c r="G9" s="18" t="s">
        <v>114</v>
      </c>
      <c r="H9" s="19"/>
      <c r="I9" s="20"/>
      <c r="J9" s="19" t="s">
        <v>95</v>
      </c>
      <c r="K9" s="18" t="s">
        <v>97</v>
      </c>
      <c r="L9" s="18" t="s">
        <v>109</v>
      </c>
      <c r="M9" s="18" t="s">
        <v>65</v>
      </c>
      <c r="N9" s="19"/>
      <c r="O9" s="19"/>
      <c r="P9" s="19"/>
      <c r="Q9" s="19"/>
      <c r="R9" s="19" t="s">
        <v>98</v>
      </c>
    </row>
    <row r="10" customFormat="false" ht="42" hidden="false" customHeight="true" outlineLevel="0" collapsed="false">
      <c r="A10" s="18" t="s">
        <v>115</v>
      </c>
      <c r="B10" s="18" t="s">
        <v>52</v>
      </c>
      <c r="C10" s="18" t="s">
        <v>90</v>
      </c>
      <c r="D10" s="18" t="s">
        <v>116</v>
      </c>
      <c r="E10" s="18" t="s">
        <v>117</v>
      </c>
      <c r="F10" s="18" t="s">
        <v>118</v>
      </c>
      <c r="G10" s="18" t="s">
        <v>119</v>
      </c>
      <c r="H10" s="19"/>
      <c r="I10" s="20"/>
      <c r="J10" s="19" t="s">
        <v>95</v>
      </c>
      <c r="K10" s="18" t="s">
        <v>97</v>
      </c>
      <c r="L10" s="18" t="s">
        <v>120</v>
      </c>
      <c r="M10" s="18" t="s">
        <v>65</v>
      </c>
      <c r="N10" s="19"/>
      <c r="O10" s="19"/>
      <c r="P10" s="19"/>
      <c r="Q10" s="19"/>
      <c r="R10" s="19" t="s">
        <v>98</v>
      </c>
    </row>
    <row r="11" customFormat="false" ht="42" hidden="false" customHeight="true" outlineLevel="0" collapsed="false">
      <c r="A11" s="18" t="s">
        <v>121</v>
      </c>
      <c r="B11" s="18" t="s">
        <v>6</v>
      </c>
      <c r="C11" s="18" t="s">
        <v>90</v>
      </c>
      <c r="D11" s="18" t="s">
        <v>122</v>
      </c>
      <c r="E11" s="18" t="s">
        <v>123</v>
      </c>
      <c r="F11" s="18" t="s">
        <v>124</v>
      </c>
      <c r="G11" s="18" t="s">
        <v>125</v>
      </c>
      <c r="H11" s="19"/>
      <c r="I11" s="20"/>
      <c r="J11" s="19" t="s">
        <v>95</v>
      </c>
      <c r="K11" s="18" t="s">
        <v>96</v>
      </c>
      <c r="L11" s="18" t="s">
        <v>109</v>
      </c>
      <c r="M11" s="18" t="s">
        <v>65</v>
      </c>
      <c r="N11" s="19"/>
      <c r="O11" s="19"/>
      <c r="P11" s="19"/>
      <c r="Q11" s="19"/>
      <c r="R11" s="19" t="s">
        <v>98</v>
      </c>
    </row>
    <row r="12" customFormat="false" ht="42" hidden="false" customHeight="true" outlineLevel="0" collapsed="false">
      <c r="A12" s="18" t="s">
        <v>126</v>
      </c>
      <c r="B12" s="18" t="s">
        <v>53</v>
      </c>
      <c r="C12" s="18" t="s">
        <v>90</v>
      </c>
      <c r="D12" s="18" t="s">
        <v>127</v>
      </c>
      <c r="E12" s="18" t="s">
        <v>128</v>
      </c>
      <c r="F12" s="18" t="s">
        <v>129</v>
      </c>
      <c r="G12" s="18" t="s">
        <v>130</v>
      </c>
      <c r="H12" s="19"/>
      <c r="I12" s="20"/>
      <c r="J12" s="19" t="s">
        <v>95</v>
      </c>
      <c r="K12" s="18" t="s">
        <v>97</v>
      </c>
      <c r="L12" s="18" t="s">
        <v>109</v>
      </c>
      <c r="M12" s="18" t="s">
        <v>65</v>
      </c>
      <c r="N12" s="19"/>
      <c r="O12" s="19"/>
      <c r="P12" s="19"/>
      <c r="Q12" s="19"/>
      <c r="R12" s="19" t="s">
        <v>98</v>
      </c>
    </row>
    <row r="13" customFormat="false" ht="42" hidden="false" customHeight="true" outlineLevel="0" collapsed="false">
      <c r="A13" s="18" t="s">
        <v>131</v>
      </c>
      <c r="B13" s="18" t="s">
        <v>56</v>
      </c>
      <c r="C13" s="18" t="s">
        <v>90</v>
      </c>
      <c r="D13" s="18" t="s">
        <v>132</v>
      </c>
      <c r="E13" s="18" t="s">
        <v>133</v>
      </c>
      <c r="F13" s="18" t="s">
        <v>134</v>
      </c>
      <c r="G13" s="18" t="s">
        <v>135</v>
      </c>
      <c r="H13" s="19"/>
      <c r="I13" s="20"/>
      <c r="J13" s="19" t="s">
        <v>95</v>
      </c>
      <c r="K13" s="18" t="s">
        <v>109</v>
      </c>
      <c r="L13" s="18" t="s">
        <v>120</v>
      </c>
      <c r="M13" s="18" t="s">
        <v>65</v>
      </c>
      <c r="N13" s="19"/>
      <c r="O13" s="19"/>
      <c r="P13" s="19"/>
      <c r="Q13" s="19"/>
      <c r="R13" s="19" t="s">
        <v>98</v>
      </c>
    </row>
    <row r="14" customFormat="false" ht="42" hidden="false" customHeight="true" outlineLevel="0" collapsed="false">
      <c r="A14" s="18" t="s">
        <v>136</v>
      </c>
      <c r="B14" s="18" t="s">
        <v>51</v>
      </c>
      <c r="C14" s="18" t="s">
        <v>137</v>
      </c>
      <c r="D14" s="18" t="s">
        <v>138</v>
      </c>
      <c r="E14" s="18" t="s">
        <v>139</v>
      </c>
      <c r="F14" s="18" t="s">
        <v>140</v>
      </c>
      <c r="G14" s="18" t="s">
        <v>141</v>
      </c>
      <c r="H14" s="19"/>
      <c r="I14" s="20"/>
      <c r="J14" s="19" t="s">
        <v>95</v>
      </c>
      <c r="K14" s="18" t="s">
        <v>96</v>
      </c>
      <c r="L14" s="18" t="s">
        <v>97</v>
      </c>
      <c r="M14" s="18" t="s">
        <v>61</v>
      </c>
      <c r="N14" s="19"/>
      <c r="O14" s="19"/>
      <c r="P14" s="19"/>
      <c r="Q14" s="19"/>
      <c r="R14" s="19" t="s">
        <v>98</v>
      </c>
    </row>
    <row r="15" customFormat="false" ht="42" hidden="false" customHeight="true" outlineLevel="0" collapsed="false">
      <c r="A15" s="18" t="s">
        <v>142</v>
      </c>
      <c r="B15" s="18" t="s">
        <v>52</v>
      </c>
      <c r="C15" s="18" t="s">
        <v>137</v>
      </c>
      <c r="D15" s="18" t="s">
        <v>143</v>
      </c>
      <c r="E15" s="18" t="s">
        <v>144</v>
      </c>
      <c r="F15" s="18" t="s">
        <v>145</v>
      </c>
      <c r="G15" s="18" t="s">
        <v>146</v>
      </c>
      <c r="H15" s="19"/>
      <c r="I15" s="20"/>
      <c r="J15" s="19" t="s">
        <v>95</v>
      </c>
      <c r="K15" s="18" t="s">
        <v>96</v>
      </c>
      <c r="L15" s="18" t="s">
        <v>97</v>
      </c>
      <c r="M15" s="18" t="s">
        <v>61</v>
      </c>
      <c r="N15" s="19"/>
      <c r="O15" s="19"/>
      <c r="P15" s="19"/>
      <c r="Q15" s="19"/>
      <c r="R15" s="19" t="s">
        <v>98</v>
      </c>
    </row>
    <row r="16" customFormat="false" ht="42" hidden="false" customHeight="true" outlineLevel="0" collapsed="false">
      <c r="A16" s="18" t="s">
        <v>147</v>
      </c>
      <c r="B16" s="18" t="s">
        <v>52</v>
      </c>
      <c r="C16" s="18" t="s">
        <v>137</v>
      </c>
      <c r="D16" s="18" t="s">
        <v>148</v>
      </c>
      <c r="E16" s="18" t="s">
        <v>149</v>
      </c>
      <c r="F16" s="18" t="s">
        <v>150</v>
      </c>
      <c r="G16" s="18" t="s">
        <v>151</v>
      </c>
      <c r="H16" s="19"/>
      <c r="I16" s="20"/>
      <c r="J16" s="19" t="s">
        <v>95</v>
      </c>
      <c r="K16" s="18" t="s">
        <v>96</v>
      </c>
      <c r="L16" s="18" t="s">
        <v>97</v>
      </c>
      <c r="M16" s="18" t="s">
        <v>61</v>
      </c>
      <c r="N16" s="19"/>
      <c r="O16" s="19"/>
      <c r="P16" s="19"/>
      <c r="Q16" s="19"/>
      <c r="R16" s="19" t="s">
        <v>98</v>
      </c>
    </row>
    <row r="17" customFormat="false" ht="42" hidden="false" customHeight="true" outlineLevel="0" collapsed="false">
      <c r="A17" s="18" t="s">
        <v>152</v>
      </c>
      <c r="B17" s="18" t="s">
        <v>52</v>
      </c>
      <c r="C17" s="18" t="s">
        <v>137</v>
      </c>
      <c r="D17" s="18" t="s">
        <v>153</v>
      </c>
      <c r="E17" s="18" t="s">
        <v>154</v>
      </c>
      <c r="F17" s="18" t="s">
        <v>155</v>
      </c>
      <c r="G17" s="18" t="s">
        <v>146</v>
      </c>
      <c r="H17" s="19"/>
      <c r="I17" s="20"/>
      <c r="J17" s="19" t="s">
        <v>95</v>
      </c>
      <c r="K17" s="18" t="s">
        <v>96</v>
      </c>
      <c r="L17" s="18" t="s">
        <v>97</v>
      </c>
      <c r="M17" s="18" t="s">
        <v>61</v>
      </c>
      <c r="N17" s="19"/>
      <c r="O17" s="19"/>
      <c r="P17" s="19"/>
      <c r="Q17" s="19"/>
      <c r="R17" s="19" t="s">
        <v>98</v>
      </c>
    </row>
    <row r="18" customFormat="false" ht="42" hidden="false" customHeight="true" outlineLevel="0" collapsed="false">
      <c r="A18" s="18" t="s">
        <v>156</v>
      </c>
      <c r="B18" s="18" t="s">
        <v>52</v>
      </c>
      <c r="C18" s="18" t="s">
        <v>157</v>
      </c>
      <c r="D18" s="18" t="s">
        <v>158</v>
      </c>
      <c r="E18" s="18" t="s">
        <v>159</v>
      </c>
      <c r="F18" s="18" t="s">
        <v>160</v>
      </c>
      <c r="G18" s="18" t="s">
        <v>161</v>
      </c>
      <c r="H18" s="19"/>
      <c r="I18" s="20"/>
      <c r="J18" s="19" t="s">
        <v>95</v>
      </c>
      <c r="K18" s="18" t="s">
        <v>96</v>
      </c>
      <c r="L18" s="18" t="s">
        <v>97</v>
      </c>
      <c r="M18" s="18" t="s">
        <v>59</v>
      </c>
      <c r="N18" s="19"/>
      <c r="O18" s="19"/>
      <c r="P18" s="19"/>
      <c r="Q18" s="19"/>
      <c r="R18" s="19" t="s">
        <v>98</v>
      </c>
    </row>
    <row r="19" customFormat="false" ht="42" hidden="false" customHeight="true" outlineLevel="0" collapsed="false">
      <c r="A19" s="18" t="s">
        <v>162</v>
      </c>
      <c r="B19" s="18" t="s">
        <v>52</v>
      </c>
      <c r="C19" s="18" t="s">
        <v>157</v>
      </c>
      <c r="D19" s="18" t="s">
        <v>163</v>
      </c>
      <c r="E19" s="18" t="s">
        <v>164</v>
      </c>
      <c r="F19" s="18" t="s">
        <v>165</v>
      </c>
      <c r="G19" s="18" t="s">
        <v>166</v>
      </c>
      <c r="H19" s="19"/>
      <c r="I19" s="20"/>
      <c r="J19" s="19" t="s">
        <v>95</v>
      </c>
      <c r="K19" s="18" t="s">
        <v>96</v>
      </c>
      <c r="L19" s="18" t="s">
        <v>97</v>
      </c>
      <c r="M19" s="18" t="s">
        <v>61</v>
      </c>
      <c r="N19" s="19"/>
      <c r="O19" s="19"/>
      <c r="P19" s="19"/>
      <c r="Q19" s="19"/>
      <c r="R19" s="19" t="s">
        <v>98</v>
      </c>
    </row>
    <row r="20" customFormat="false" ht="42" hidden="false" customHeight="true" outlineLevel="0" collapsed="false">
      <c r="A20" s="18" t="s">
        <v>167</v>
      </c>
      <c r="B20" s="18" t="s">
        <v>6</v>
      </c>
      <c r="C20" s="18" t="s">
        <v>157</v>
      </c>
      <c r="D20" s="18" t="s">
        <v>168</v>
      </c>
      <c r="E20" s="18" t="s">
        <v>169</v>
      </c>
      <c r="F20" s="18" t="s">
        <v>170</v>
      </c>
      <c r="G20" s="18" t="s">
        <v>171</v>
      </c>
      <c r="H20" s="19"/>
      <c r="I20" s="20"/>
      <c r="J20" s="19" t="s">
        <v>95</v>
      </c>
      <c r="K20" s="18" t="s">
        <v>96</v>
      </c>
      <c r="L20" s="18" t="s">
        <v>97</v>
      </c>
      <c r="M20" s="18" t="s">
        <v>59</v>
      </c>
      <c r="N20" s="19"/>
      <c r="O20" s="19"/>
      <c r="P20" s="19"/>
      <c r="Q20" s="19"/>
      <c r="R20" s="19" t="s">
        <v>98</v>
      </c>
    </row>
    <row r="21" customFormat="false" ht="42" hidden="false" customHeight="true" outlineLevel="0" collapsed="false">
      <c r="A21" s="18" t="s">
        <v>172</v>
      </c>
      <c r="B21" s="18" t="s">
        <v>6</v>
      </c>
      <c r="C21" s="18" t="s">
        <v>157</v>
      </c>
      <c r="D21" s="18" t="s">
        <v>173</v>
      </c>
      <c r="E21" s="18" t="s">
        <v>174</v>
      </c>
      <c r="F21" s="18" t="s">
        <v>175</v>
      </c>
      <c r="G21" s="18" t="s">
        <v>176</v>
      </c>
      <c r="H21" s="19"/>
      <c r="I21" s="20"/>
      <c r="J21" s="19" t="s">
        <v>95</v>
      </c>
      <c r="K21" s="18" t="s">
        <v>96</v>
      </c>
      <c r="L21" s="18" t="s">
        <v>97</v>
      </c>
      <c r="M21" s="18" t="s">
        <v>61</v>
      </c>
      <c r="N21" s="19"/>
      <c r="O21" s="19"/>
      <c r="P21" s="19"/>
      <c r="Q21" s="19"/>
      <c r="R21" s="19" t="s">
        <v>98</v>
      </c>
    </row>
    <row r="22" customFormat="false" ht="42" hidden="false" customHeight="true" outlineLevel="0" collapsed="false">
      <c r="A22" s="18" t="s">
        <v>177</v>
      </c>
      <c r="B22" s="18" t="s">
        <v>6</v>
      </c>
      <c r="C22" s="18" t="s">
        <v>157</v>
      </c>
      <c r="D22" s="18" t="s">
        <v>178</v>
      </c>
      <c r="E22" s="18" t="s">
        <v>179</v>
      </c>
      <c r="F22" s="18" t="s">
        <v>180</v>
      </c>
      <c r="G22" s="18" t="s">
        <v>181</v>
      </c>
      <c r="H22" s="19"/>
      <c r="I22" s="20"/>
      <c r="J22" s="19" t="s">
        <v>95</v>
      </c>
      <c r="K22" s="18" t="s">
        <v>97</v>
      </c>
      <c r="L22" s="18" t="s">
        <v>97</v>
      </c>
      <c r="M22" s="18" t="s">
        <v>65</v>
      </c>
      <c r="N22" s="19"/>
      <c r="O22" s="19"/>
      <c r="P22" s="19"/>
      <c r="Q22" s="19"/>
      <c r="R22" s="19" t="s">
        <v>98</v>
      </c>
    </row>
    <row r="23" customFormat="false" ht="42" hidden="false" customHeight="true" outlineLevel="0" collapsed="false">
      <c r="A23" s="18" t="s">
        <v>182</v>
      </c>
      <c r="B23" s="18" t="s">
        <v>53</v>
      </c>
      <c r="C23" s="18" t="s">
        <v>157</v>
      </c>
      <c r="D23" s="18" t="s">
        <v>183</v>
      </c>
      <c r="E23" s="18" t="s">
        <v>184</v>
      </c>
      <c r="F23" s="18" t="s">
        <v>185</v>
      </c>
      <c r="G23" s="18" t="s">
        <v>186</v>
      </c>
      <c r="H23" s="19"/>
      <c r="I23" s="20"/>
      <c r="J23" s="19" t="s">
        <v>95</v>
      </c>
      <c r="K23" s="18" t="s">
        <v>96</v>
      </c>
      <c r="L23" s="18" t="s">
        <v>97</v>
      </c>
      <c r="M23" s="18" t="s">
        <v>59</v>
      </c>
      <c r="N23" s="19"/>
      <c r="O23" s="19"/>
      <c r="P23" s="19"/>
      <c r="Q23" s="19"/>
      <c r="R23" s="19" t="s">
        <v>98</v>
      </c>
    </row>
    <row r="24" customFormat="false" ht="42" hidden="false" customHeight="true" outlineLevel="0" collapsed="false">
      <c r="A24" s="18" t="s">
        <v>187</v>
      </c>
      <c r="B24" s="18" t="s">
        <v>52</v>
      </c>
      <c r="C24" s="18" t="s">
        <v>188</v>
      </c>
      <c r="D24" s="18" t="s">
        <v>189</v>
      </c>
      <c r="E24" s="18" t="s">
        <v>190</v>
      </c>
      <c r="F24" s="18" t="s">
        <v>191</v>
      </c>
      <c r="G24" s="18" t="s">
        <v>192</v>
      </c>
      <c r="H24" s="19"/>
      <c r="I24" s="20"/>
      <c r="J24" s="19" t="s">
        <v>95</v>
      </c>
      <c r="K24" s="18" t="s">
        <v>97</v>
      </c>
      <c r="L24" s="18" t="s">
        <v>97</v>
      </c>
      <c r="M24" s="18" t="s">
        <v>61</v>
      </c>
      <c r="N24" s="19"/>
      <c r="O24" s="19"/>
      <c r="P24" s="19"/>
      <c r="Q24" s="19"/>
      <c r="R24" s="19" t="s">
        <v>98</v>
      </c>
    </row>
    <row r="25" customFormat="false" ht="42" hidden="false" customHeight="true" outlineLevel="0" collapsed="false">
      <c r="A25" s="18" t="s">
        <v>193</v>
      </c>
      <c r="B25" s="18" t="s">
        <v>52</v>
      </c>
      <c r="C25" s="18" t="s">
        <v>188</v>
      </c>
      <c r="D25" s="18" t="s">
        <v>194</v>
      </c>
      <c r="E25" s="18" t="s">
        <v>195</v>
      </c>
      <c r="F25" s="18" t="s">
        <v>196</v>
      </c>
      <c r="G25" s="18" t="s">
        <v>197</v>
      </c>
      <c r="H25" s="19"/>
      <c r="I25" s="20"/>
      <c r="J25" s="19" t="s">
        <v>95</v>
      </c>
      <c r="K25" s="18" t="s">
        <v>97</v>
      </c>
      <c r="L25" s="18" t="s">
        <v>97</v>
      </c>
      <c r="M25" s="18" t="s">
        <v>59</v>
      </c>
      <c r="N25" s="19"/>
      <c r="O25" s="19"/>
      <c r="P25" s="19"/>
      <c r="Q25" s="19"/>
      <c r="R25" s="19" t="s">
        <v>98</v>
      </c>
    </row>
    <row r="26" customFormat="false" ht="42" hidden="false" customHeight="true" outlineLevel="0" collapsed="false">
      <c r="A26" s="18" t="s">
        <v>198</v>
      </c>
      <c r="B26" s="18" t="s">
        <v>6</v>
      </c>
      <c r="C26" s="18" t="s">
        <v>188</v>
      </c>
      <c r="D26" s="18" t="s">
        <v>199</v>
      </c>
      <c r="E26" s="18" t="s">
        <v>200</v>
      </c>
      <c r="F26" s="18" t="s">
        <v>201</v>
      </c>
      <c r="G26" s="18" t="s">
        <v>202</v>
      </c>
      <c r="H26" s="19"/>
      <c r="I26" s="20"/>
      <c r="J26" s="19" t="s">
        <v>95</v>
      </c>
      <c r="K26" s="18" t="s">
        <v>96</v>
      </c>
      <c r="L26" s="18" t="s">
        <v>97</v>
      </c>
      <c r="M26" s="18" t="s">
        <v>61</v>
      </c>
      <c r="N26" s="19"/>
      <c r="O26" s="19"/>
      <c r="P26" s="19"/>
      <c r="Q26" s="19"/>
      <c r="R26" s="19" t="s">
        <v>98</v>
      </c>
    </row>
    <row r="27" customFormat="false" ht="42" hidden="false" customHeight="true" outlineLevel="0" collapsed="false">
      <c r="A27" s="18" t="s">
        <v>203</v>
      </c>
      <c r="B27" s="18" t="s">
        <v>53</v>
      </c>
      <c r="C27" s="18" t="s">
        <v>188</v>
      </c>
      <c r="D27" s="18" t="s">
        <v>204</v>
      </c>
      <c r="E27" s="18" t="s">
        <v>205</v>
      </c>
      <c r="F27" s="18" t="s">
        <v>206</v>
      </c>
      <c r="G27" s="18" t="s">
        <v>207</v>
      </c>
      <c r="H27" s="19"/>
      <c r="I27" s="20"/>
      <c r="J27" s="19" t="s">
        <v>95</v>
      </c>
      <c r="K27" s="18" t="s">
        <v>109</v>
      </c>
      <c r="L27" s="18" t="s">
        <v>109</v>
      </c>
      <c r="M27" s="18" t="s">
        <v>61</v>
      </c>
      <c r="N27" s="19"/>
      <c r="O27" s="19"/>
      <c r="P27" s="19"/>
      <c r="Q27" s="19"/>
      <c r="R27" s="19" t="s">
        <v>98</v>
      </c>
    </row>
    <row r="28" customFormat="false" ht="42" hidden="false" customHeight="true" outlineLevel="0" collapsed="false">
      <c r="A28" s="18" t="s">
        <v>208</v>
      </c>
      <c r="B28" s="18" t="s">
        <v>51</v>
      </c>
      <c r="C28" s="18" t="s">
        <v>209</v>
      </c>
      <c r="D28" s="18" t="s">
        <v>210</v>
      </c>
      <c r="E28" s="18" t="s">
        <v>211</v>
      </c>
      <c r="F28" s="18" t="s">
        <v>212</v>
      </c>
      <c r="G28" s="18" t="s">
        <v>213</v>
      </c>
      <c r="H28" s="19"/>
      <c r="I28" s="20"/>
      <c r="J28" s="19" t="s">
        <v>95</v>
      </c>
      <c r="K28" s="18" t="s">
        <v>96</v>
      </c>
      <c r="L28" s="18" t="s">
        <v>97</v>
      </c>
      <c r="M28" s="18" t="s">
        <v>61</v>
      </c>
      <c r="N28" s="19"/>
      <c r="O28" s="19"/>
      <c r="P28" s="19"/>
      <c r="Q28" s="19"/>
      <c r="R28" s="19" t="s">
        <v>98</v>
      </c>
    </row>
    <row r="29" customFormat="false" ht="42" hidden="false" customHeight="true" outlineLevel="0" collapsed="false">
      <c r="A29" s="18" t="s">
        <v>214</v>
      </c>
      <c r="B29" s="18" t="s">
        <v>52</v>
      </c>
      <c r="C29" s="18" t="s">
        <v>209</v>
      </c>
      <c r="D29" s="18" t="s">
        <v>215</v>
      </c>
      <c r="E29" s="18" t="s">
        <v>216</v>
      </c>
      <c r="F29" s="18" t="s">
        <v>217</v>
      </c>
      <c r="G29" s="18" t="s">
        <v>218</v>
      </c>
      <c r="H29" s="19"/>
      <c r="I29" s="20"/>
      <c r="J29" s="19" t="s">
        <v>95</v>
      </c>
      <c r="K29" s="18" t="s">
        <v>96</v>
      </c>
      <c r="L29" s="18" t="s">
        <v>97</v>
      </c>
      <c r="M29" s="18" t="s">
        <v>61</v>
      </c>
      <c r="N29" s="19"/>
      <c r="O29" s="19"/>
      <c r="P29" s="19"/>
      <c r="Q29" s="19"/>
      <c r="R29" s="19" t="s">
        <v>98</v>
      </c>
    </row>
    <row r="30" customFormat="false" ht="42" hidden="false" customHeight="true" outlineLevel="0" collapsed="false">
      <c r="A30" s="18" t="s">
        <v>219</v>
      </c>
      <c r="B30" s="18" t="s">
        <v>52</v>
      </c>
      <c r="C30" s="18" t="s">
        <v>209</v>
      </c>
      <c r="D30" s="18" t="s">
        <v>220</v>
      </c>
      <c r="E30" s="18" t="s">
        <v>221</v>
      </c>
      <c r="F30" s="18" t="s">
        <v>222</v>
      </c>
      <c r="G30" s="18" t="s">
        <v>223</v>
      </c>
      <c r="H30" s="19"/>
      <c r="I30" s="20"/>
      <c r="J30" s="19" t="s">
        <v>95</v>
      </c>
      <c r="K30" s="18" t="s">
        <v>96</v>
      </c>
      <c r="L30" s="18" t="s">
        <v>97</v>
      </c>
      <c r="M30" s="18" t="s">
        <v>61</v>
      </c>
      <c r="N30" s="19"/>
      <c r="O30" s="19"/>
      <c r="P30" s="19"/>
      <c r="Q30" s="19"/>
      <c r="R30" s="19" t="s">
        <v>98</v>
      </c>
    </row>
    <row r="31" customFormat="false" ht="42" hidden="false" customHeight="true" outlineLevel="0" collapsed="false">
      <c r="A31" s="18" t="s">
        <v>224</v>
      </c>
      <c r="B31" s="18" t="s">
        <v>6</v>
      </c>
      <c r="C31" s="18" t="s">
        <v>209</v>
      </c>
      <c r="D31" s="18" t="s">
        <v>225</v>
      </c>
      <c r="E31" s="18" t="s">
        <v>226</v>
      </c>
      <c r="F31" s="18" t="s">
        <v>227</v>
      </c>
      <c r="G31" s="18" t="s">
        <v>228</v>
      </c>
      <c r="H31" s="19"/>
      <c r="I31" s="20"/>
      <c r="J31" s="19" t="s">
        <v>95</v>
      </c>
      <c r="K31" s="18" t="s">
        <v>96</v>
      </c>
      <c r="L31" s="18" t="s">
        <v>97</v>
      </c>
      <c r="M31" s="18" t="s">
        <v>59</v>
      </c>
      <c r="N31" s="19"/>
      <c r="O31" s="19"/>
      <c r="P31" s="19"/>
      <c r="Q31" s="19"/>
      <c r="R31" s="19" t="s">
        <v>98</v>
      </c>
    </row>
    <row r="32" customFormat="false" ht="42" hidden="false" customHeight="true" outlineLevel="0" collapsed="false">
      <c r="A32" s="18" t="s">
        <v>229</v>
      </c>
      <c r="B32" s="18" t="s">
        <v>53</v>
      </c>
      <c r="C32" s="18" t="s">
        <v>209</v>
      </c>
      <c r="D32" s="18" t="s">
        <v>230</v>
      </c>
      <c r="E32" s="18" t="s">
        <v>231</v>
      </c>
      <c r="F32" s="18" t="s">
        <v>232</v>
      </c>
      <c r="G32" s="18" t="s">
        <v>233</v>
      </c>
      <c r="H32" s="19"/>
      <c r="I32" s="20"/>
      <c r="J32" s="19" t="s">
        <v>95</v>
      </c>
      <c r="K32" s="18" t="s">
        <v>97</v>
      </c>
      <c r="L32" s="18" t="s">
        <v>97</v>
      </c>
      <c r="M32" s="18" t="s">
        <v>61</v>
      </c>
      <c r="N32" s="19"/>
      <c r="O32" s="19"/>
      <c r="P32" s="19"/>
      <c r="Q32" s="19"/>
      <c r="R32" s="19" t="s">
        <v>98</v>
      </c>
    </row>
    <row r="33" customFormat="false" ht="42" hidden="false" customHeight="true" outlineLevel="0" collapsed="false">
      <c r="A33" s="18" t="s">
        <v>234</v>
      </c>
      <c r="B33" s="18" t="s">
        <v>54</v>
      </c>
      <c r="C33" s="18" t="s">
        <v>209</v>
      </c>
      <c r="D33" s="18" t="s">
        <v>235</v>
      </c>
      <c r="E33" s="18" t="s">
        <v>236</v>
      </c>
      <c r="F33" s="18" t="s">
        <v>237</v>
      </c>
      <c r="G33" s="18" t="s">
        <v>238</v>
      </c>
      <c r="H33" s="19"/>
      <c r="I33" s="20"/>
      <c r="J33" s="19" t="s">
        <v>95</v>
      </c>
      <c r="K33" s="18" t="s">
        <v>97</v>
      </c>
      <c r="L33" s="18" t="s">
        <v>97</v>
      </c>
      <c r="M33" s="18" t="s">
        <v>61</v>
      </c>
      <c r="N33" s="19"/>
      <c r="O33" s="19"/>
      <c r="P33" s="19"/>
      <c r="Q33" s="19"/>
      <c r="R33" s="19" t="s">
        <v>98</v>
      </c>
    </row>
    <row r="34" customFormat="false" ht="42" hidden="false" customHeight="true" outlineLevel="0" collapsed="false">
      <c r="A34" s="18" t="s">
        <v>239</v>
      </c>
      <c r="B34" s="18" t="s">
        <v>55</v>
      </c>
      <c r="C34" s="18" t="s">
        <v>209</v>
      </c>
      <c r="D34" s="18" t="s">
        <v>240</v>
      </c>
      <c r="E34" s="18" t="s">
        <v>241</v>
      </c>
      <c r="F34" s="18" t="s">
        <v>242</v>
      </c>
      <c r="G34" s="18" t="s">
        <v>243</v>
      </c>
      <c r="H34" s="19"/>
      <c r="I34" s="20"/>
      <c r="J34" s="19" t="s">
        <v>95</v>
      </c>
      <c r="K34" s="18" t="s">
        <v>97</v>
      </c>
      <c r="L34" s="18" t="s">
        <v>97</v>
      </c>
      <c r="M34" s="18" t="s">
        <v>63</v>
      </c>
      <c r="N34" s="19"/>
      <c r="O34" s="19"/>
      <c r="P34" s="19"/>
      <c r="Q34" s="19"/>
      <c r="R34" s="19" t="s">
        <v>98</v>
      </c>
    </row>
    <row r="35" customFormat="false" ht="42" hidden="false" customHeight="true" outlineLevel="0" collapsed="false">
      <c r="A35" s="18" t="s">
        <v>244</v>
      </c>
      <c r="B35" s="18" t="s">
        <v>51</v>
      </c>
      <c r="C35" s="18" t="s">
        <v>245</v>
      </c>
      <c r="D35" s="18" t="s">
        <v>246</v>
      </c>
      <c r="E35" s="18" t="s">
        <v>247</v>
      </c>
      <c r="F35" s="18" t="s">
        <v>248</v>
      </c>
      <c r="G35" s="18" t="s">
        <v>249</v>
      </c>
      <c r="H35" s="19"/>
      <c r="I35" s="20"/>
      <c r="J35" s="19" t="s">
        <v>95</v>
      </c>
      <c r="K35" s="18" t="s">
        <v>96</v>
      </c>
      <c r="L35" s="18" t="s">
        <v>97</v>
      </c>
      <c r="M35" s="18" t="s">
        <v>59</v>
      </c>
      <c r="N35" s="19"/>
      <c r="O35" s="19"/>
      <c r="P35" s="19"/>
      <c r="Q35" s="19"/>
      <c r="R35" s="19" t="s">
        <v>98</v>
      </c>
    </row>
    <row r="36" customFormat="false" ht="42" hidden="false" customHeight="true" outlineLevel="0" collapsed="false">
      <c r="A36" s="18" t="s">
        <v>250</v>
      </c>
      <c r="B36" s="18" t="s">
        <v>52</v>
      </c>
      <c r="C36" s="18" t="s">
        <v>245</v>
      </c>
      <c r="D36" s="18" t="s">
        <v>251</v>
      </c>
      <c r="E36" s="18" t="s">
        <v>252</v>
      </c>
      <c r="F36" s="18" t="s">
        <v>253</v>
      </c>
      <c r="G36" s="18" t="s">
        <v>254</v>
      </c>
      <c r="H36" s="19"/>
      <c r="I36" s="20"/>
      <c r="J36" s="19" t="s">
        <v>95</v>
      </c>
      <c r="K36" s="18" t="s">
        <v>97</v>
      </c>
      <c r="L36" s="18" t="s">
        <v>97</v>
      </c>
      <c r="M36" s="18" t="s">
        <v>59</v>
      </c>
      <c r="N36" s="19"/>
      <c r="O36" s="19"/>
      <c r="P36" s="19"/>
      <c r="Q36" s="19"/>
      <c r="R36" s="19" t="s">
        <v>98</v>
      </c>
    </row>
    <row r="37" customFormat="false" ht="42" hidden="false" customHeight="true" outlineLevel="0" collapsed="false">
      <c r="A37" s="18" t="s">
        <v>255</v>
      </c>
      <c r="B37" s="18" t="s">
        <v>6</v>
      </c>
      <c r="C37" s="18" t="s">
        <v>245</v>
      </c>
      <c r="D37" s="18" t="s">
        <v>256</v>
      </c>
      <c r="E37" s="18" t="s">
        <v>257</v>
      </c>
      <c r="F37" s="18" t="s">
        <v>258</v>
      </c>
      <c r="G37" s="18" t="s">
        <v>259</v>
      </c>
      <c r="H37" s="19"/>
      <c r="I37" s="20"/>
      <c r="J37" s="19" t="s">
        <v>95</v>
      </c>
      <c r="K37" s="18" t="s">
        <v>96</v>
      </c>
      <c r="L37" s="18" t="s">
        <v>97</v>
      </c>
      <c r="M37" s="18" t="s">
        <v>61</v>
      </c>
      <c r="N37" s="19"/>
      <c r="O37" s="19"/>
      <c r="P37" s="19"/>
      <c r="Q37" s="19"/>
      <c r="R37" s="19" t="s">
        <v>98</v>
      </c>
    </row>
    <row r="38" customFormat="false" ht="42" hidden="false" customHeight="true" outlineLevel="0" collapsed="false">
      <c r="A38" s="18" t="s">
        <v>260</v>
      </c>
      <c r="B38" s="18" t="s">
        <v>53</v>
      </c>
      <c r="C38" s="18" t="s">
        <v>245</v>
      </c>
      <c r="D38" s="18" t="s">
        <v>261</v>
      </c>
      <c r="E38" s="18" t="s">
        <v>262</v>
      </c>
      <c r="F38" s="18" t="s">
        <v>263</v>
      </c>
      <c r="G38" s="18" t="s">
        <v>264</v>
      </c>
      <c r="H38" s="19"/>
      <c r="I38" s="20"/>
      <c r="J38" s="19" t="s">
        <v>95</v>
      </c>
      <c r="K38" s="18" t="s">
        <v>97</v>
      </c>
      <c r="L38" s="18" t="s">
        <v>97</v>
      </c>
      <c r="M38" s="18" t="s">
        <v>65</v>
      </c>
      <c r="N38" s="19"/>
      <c r="O38" s="19"/>
      <c r="P38" s="19"/>
      <c r="Q38" s="19"/>
      <c r="R38" s="19" t="s">
        <v>98</v>
      </c>
    </row>
    <row r="39" customFormat="false" ht="42" hidden="false" customHeight="true" outlineLevel="0" collapsed="false">
      <c r="A39" s="18" t="s">
        <v>265</v>
      </c>
      <c r="B39" s="18" t="s">
        <v>54</v>
      </c>
      <c r="C39" s="18" t="s">
        <v>245</v>
      </c>
      <c r="D39" s="18" t="s">
        <v>266</v>
      </c>
      <c r="E39" s="18" t="s">
        <v>267</v>
      </c>
      <c r="F39" s="18" t="s">
        <v>268</v>
      </c>
      <c r="G39" s="18" t="s">
        <v>269</v>
      </c>
      <c r="H39" s="19"/>
      <c r="I39" s="20"/>
      <c r="J39" s="19" t="s">
        <v>95</v>
      </c>
      <c r="K39" s="18" t="s">
        <v>97</v>
      </c>
      <c r="L39" s="18" t="s">
        <v>97</v>
      </c>
      <c r="M39" s="18" t="s">
        <v>63</v>
      </c>
      <c r="N39" s="19"/>
      <c r="O39" s="19"/>
      <c r="P39" s="19"/>
      <c r="Q39" s="19"/>
      <c r="R39" s="19" t="s">
        <v>98</v>
      </c>
    </row>
    <row r="40" customFormat="false" ht="42" hidden="false" customHeight="true" outlineLevel="0" collapsed="false">
      <c r="A40" s="18" t="s">
        <v>270</v>
      </c>
      <c r="B40" s="18" t="s">
        <v>55</v>
      </c>
      <c r="C40" s="18" t="s">
        <v>245</v>
      </c>
      <c r="D40" s="18" t="s">
        <v>271</v>
      </c>
      <c r="E40" s="18" t="s">
        <v>272</v>
      </c>
      <c r="F40" s="18" t="s">
        <v>273</v>
      </c>
      <c r="G40" s="18" t="s">
        <v>274</v>
      </c>
      <c r="H40" s="19"/>
      <c r="I40" s="20"/>
      <c r="J40" s="19" t="s">
        <v>95</v>
      </c>
      <c r="K40" s="18" t="s">
        <v>97</v>
      </c>
      <c r="L40" s="18" t="s">
        <v>97</v>
      </c>
      <c r="M40" s="18" t="s">
        <v>65</v>
      </c>
      <c r="N40" s="19"/>
      <c r="O40" s="19"/>
      <c r="P40" s="19"/>
      <c r="Q40" s="19"/>
      <c r="R40" s="19" t="s">
        <v>98</v>
      </c>
    </row>
    <row r="41" customFormat="false" ht="42" hidden="false" customHeight="true" outlineLevel="0" collapsed="false">
      <c r="A41" s="18" t="s">
        <v>275</v>
      </c>
      <c r="B41" s="18" t="s">
        <v>51</v>
      </c>
      <c r="C41" s="18" t="s">
        <v>276</v>
      </c>
      <c r="D41" s="18" t="s">
        <v>277</v>
      </c>
      <c r="E41" s="18" t="s">
        <v>278</v>
      </c>
      <c r="F41" s="18" t="s">
        <v>279</v>
      </c>
      <c r="G41" s="18" t="s">
        <v>280</v>
      </c>
      <c r="H41" s="19"/>
      <c r="I41" s="20"/>
      <c r="J41" s="19" t="s">
        <v>95</v>
      </c>
      <c r="K41" s="18" t="s">
        <v>96</v>
      </c>
      <c r="L41" s="18" t="s">
        <v>97</v>
      </c>
      <c r="M41" s="18" t="s">
        <v>59</v>
      </c>
      <c r="N41" s="19"/>
      <c r="O41" s="19"/>
      <c r="P41" s="19"/>
      <c r="Q41" s="19"/>
      <c r="R41" s="19" t="s">
        <v>98</v>
      </c>
    </row>
    <row r="42" customFormat="false" ht="42" hidden="false" customHeight="true" outlineLevel="0" collapsed="false">
      <c r="A42" s="18" t="s">
        <v>281</v>
      </c>
      <c r="B42" s="18" t="s">
        <v>52</v>
      </c>
      <c r="C42" s="18" t="s">
        <v>276</v>
      </c>
      <c r="D42" s="18" t="s">
        <v>282</v>
      </c>
      <c r="E42" s="18" t="s">
        <v>283</v>
      </c>
      <c r="F42" s="18" t="s">
        <v>284</v>
      </c>
      <c r="G42" s="18" t="s">
        <v>285</v>
      </c>
      <c r="H42" s="19"/>
      <c r="I42" s="20"/>
      <c r="J42" s="19" t="s">
        <v>95</v>
      </c>
      <c r="K42" s="18" t="s">
        <v>97</v>
      </c>
      <c r="L42" s="18" t="s">
        <v>97</v>
      </c>
      <c r="M42" s="18" t="s">
        <v>61</v>
      </c>
      <c r="N42" s="19"/>
      <c r="O42" s="19"/>
      <c r="P42" s="19"/>
      <c r="Q42" s="19"/>
      <c r="R42" s="19" t="s">
        <v>98</v>
      </c>
    </row>
    <row r="43" customFormat="false" ht="42" hidden="false" customHeight="true" outlineLevel="0" collapsed="false">
      <c r="A43" s="18" t="s">
        <v>286</v>
      </c>
      <c r="B43" s="18" t="s">
        <v>6</v>
      </c>
      <c r="C43" s="18" t="s">
        <v>276</v>
      </c>
      <c r="D43" s="18" t="s">
        <v>287</v>
      </c>
      <c r="E43" s="18" t="s">
        <v>288</v>
      </c>
      <c r="F43" s="18" t="s">
        <v>289</v>
      </c>
      <c r="G43" s="18" t="s">
        <v>290</v>
      </c>
      <c r="H43" s="19"/>
      <c r="I43" s="20"/>
      <c r="J43" s="19" t="s">
        <v>95</v>
      </c>
      <c r="K43" s="18" t="s">
        <v>96</v>
      </c>
      <c r="L43" s="18" t="s">
        <v>97</v>
      </c>
      <c r="M43" s="18" t="s">
        <v>59</v>
      </c>
      <c r="N43" s="19"/>
      <c r="O43" s="19"/>
      <c r="P43" s="19"/>
      <c r="Q43" s="19"/>
      <c r="R43" s="19" t="s">
        <v>98</v>
      </c>
    </row>
    <row r="44" customFormat="false" ht="42" hidden="false" customHeight="true" outlineLevel="0" collapsed="false">
      <c r="A44" s="18" t="s">
        <v>291</v>
      </c>
      <c r="B44" s="18" t="s">
        <v>53</v>
      </c>
      <c r="C44" s="18" t="s">
        <v>276</v>
      </c>
      <c r="D44" s="18" t="s">
        <v>292</v>
      </c>
      <c r="E44" s="18" t="s">
        <v>293</v>
      </c>
      <c r="F44" s="18" t="s">
        <v>294</v>
      </c>
      <c r="G44" s="18" t="s">
        <v>295</v>
      </c>
      <c r="H44" s="19"/>
      <c r="I44" s="20"/>
      <c r="J44" s="19" t="s">
        <v>95</v>
      </c>
      <c r="K44" s="18" t="s">
        <v>97</v>
      </c>
      <c r="L44" s="18" t="s">
        <v>97</v>
      </c>
      <c r="M44" s="18" t="s">
        <v>65</v>
      </c>
      <c r="N44" s="19"/>
      <c r="O44" s="19"/>
      <c r="P44" s="19"/>
      <c r="Q44" s="19"/>
      <c r="R44" s="19" t="s">
        <v>98</v>
      </c>
    </row>
    <row r="45" customFormat="false" ht="42" hidden="false" customHeight="true" outlineLevel="0" collapsed="false">
      <c r="A45" s="18" t="s">
        <v>296</v>
      </c>
      <c r="B45" s="18" t="s">
        <v>54</v>
      </c>
      <c r="C45" s="18" t="s">
        <v>276</v>
      </c>
      <c r="D45" s="18" t="s">
        <v>297</v>
      </c>
      <c r="E45" s="18" t="s">
        <v>298</v>
      </c>
      <c r="F45" s="18" t="s">
        <v>299</v>
      </c>
      <c r="G45" s="18" t="s">
        <v>300</v>
      </c>
      <c r="H45" s="19"/>
      <c r="I45" s="20"/>
      <c r="J45" s="19" t="s">
        <v>95</v>
      </c>
      <c r="K45" s="18" t="s">
        <v>97</v>
      </c>
      <c r="L45" s="18" t="s">
        <v>97</v>
      </c>
      <c r="M45" s="18" t="s">
        <v>63</v>
      </c>
      <c r="N45" s="19"/>
      <c r="O45" s="19"/>
      <c r="P45" s="19"/>
      <c r="Q45" s="19"/>
      <c r="R45" s="19" t="s">
        <v>98</v>
      </c>
    </row>
    <row r="46" customFormat="false" ht="42" hidden="false" customHeight="true" outlineLevel="0" collapsed="false">
      <c r="A46" s="18" t="s">
        <v>301</v>
      </c>
      <c r="B46" s="18" t="s">
        <v>55</v>
      </c>
      <c r="C46" s="18" t="s">
        <v>276</v>
      </c>
      <c r="D46" s="18" t="s">
        <v>302</v>
      </c>
      <c r="E46" s="18" t="s">
        <v>303</v>
      </c>
      <c r="F46" s="18" t="s">
        <v>304</v>
      </c>
      <c r="G46" s="18" t="s">
        <v>305</v>
      </c>
      <c r="H46" s="19"/>
      <c r="I46" s="20"/>
      <c r="J46" s="19" t="s">
        <v>95</v>
      </c>
      <c r="K46" s="18" t="s">
        <v>96</v>
      </c>
      <c r="L46" s="18" t="s">
        <v>97</v>
      </c>
      <c r="M46" s="18" t="s">
        <v>67</v>
      </c>
      <c r="N46" s="19"/>
      <c r="O46" s="19"/>
      <c r="P46" s="19"/>
      <c r="Q46" s="19"/>
      <c r="R46" s="19" t="s">
        <v>98</v>
      </c>
    </row>
    <row r="47" customFormat="false" ht="42" hidden="false" customHeight="true" outlineLevel="0" collapsed="false">
      <c r="A47" s="18" t="s">
        <v>306</v>
      </c>
      <c r="B47" s="18" t="s">
        <v>51</v>
      </c>
      <c r="C47" s="18" t="s">
        <v>307</v>
      </c>
      <c r="D47" s="18" t="s">
        <v>308</v>
      </c>
      <c r="E47" s="18" t="s">
        <v>309</v>
      </c>
      <c r="F47" s="18" t="s">
        <v>310</v>
      </c>
      <c r="G47" s="18" t="s">
        <v>311</v>
      </c>
      <c r="H47" s="19"/>
      <c r="I47" s="20"/>
      <c r="J47" s="19" t="s">
        <v>95</v>
      </c>
      <c r="K47" s="18" t="s">
        <v>96</v>
      </c>
      <c r="L47" s="18" t="s">
        <v>97</v>
      </c>
      <c r="M47" s="18" t="s">
        <v>59</v>
      </c>
      <c r="N47" s="19"/>
      <c r="O47" s="19"/>
      <c r="P47" s="19"/>
      <c r="Q47" s="19"/>
      <c r="R47" s="19" t="s">
        <v>98</v>
      </c>
    </row>
    <row r="48" customFormat="false" ht="42" hidden="false" customHeight="true" outlineLevel="0" collapsed="false">
      <c r="A48" s="18" t="s">
        <v>312</v>
      </c>
      <c r="B48" s="18" t="s">
        <v>52</v>
      </c>
      <c r="C48" s="18" t="s">
        <v>307</v>
      </c>
      <c r="D48" s="18" t="s">
        <v>313</v>
      </c>
      <c r="E48" s="18" t="s">
        <v>314</v>
      </c>
      <c r="F48" s="18" t="s">
        <v>315</v>
      </c>
      <c r="G48" s="18" t="s">
        <v>254</v>
      </c>
      <c r="H48" s="19"/>
      <c r="I48" s="20"/>
      <c r="J48" s="19" t="s">
        <v>95</v>
      </c>
      <c r="K48" s="18" t="s">
        <v>96</v>
      </c>
      <c r="L48" s="18" t="s">
        <v>97</v>
      </c>
      <c r="M48" s="18" t="s">
        <v>59</v>
      </c>
      <c r="N48" s="19"/>
      <c r="O48" s="19"/>
      <c r="P48" s="19"/>
      <c r="Q48" s="19"/>
      <c r="R48" s="19" t="s">
        <v>98</v>
      </c>
    </row>
    <row r="49" customFormat="false" ht="42" hidden="false" customHeight="true" outlineLevel="0" collapsed="false">
      <c r="A49" s="18" t="s">
        <v>316</v>
      </c>
      <c r="B49" s="18" t="s">
        <v>6</v>
      </c>
      <c r="C49" s="18" t="s">
        <v>307</v>
      </c>
      <c r="D49" s="18" t="s">
        <v>317</v>
      </c>
      <c r="E49" s="18" t="s">
        <v>318</v>
      </c>
      <c r="F49" s="18" t="s">
        <v>319</v>
      </c>
      <c r="G49" s="18" t="s">
        <v>320</v>
      </c>
      <c r="H49" s="19"/>
      <c r="I49" s="20"/>
      <c r="J49" s="19" t="s">
        <v>95</v>
      </c>
      <c r="K49" s="18" t="s">
        <v>96</v>
      </c>
      <c r="L49" s="18" t="s">
        <v>97</v>
      </c>
      <c r="M49" s="18" t="s">
        <v>59</v>
      </c>
      <c r="N49" s="19"/>
      <c r="O49" s="19"/>
      <c r="P49" s="19"/>
      <c r="Q49" s="19"/>
      <c r="R49" s="19" t="s">
        <v>98</v>
      </c>
    </row>
    <row r="50" customFormat="false" ht="42" hidden="false" customHeight="true" outlineLevel="0" collapsed="false">
      <c r="A50" s="18" t="s">
        <v>321</v>
      </c>
      <c r="B50" s="18" t="s">
        <v>53</v>
      </c>
      <c r="C50" s="18" t="s">
        <v>307</v>
      </c>
      <c r="D50" s="18" t="s">
        <v>322</v>
      </c>
      <c r="E50" s="18" t="s">
        <v>323</v>
      </c>
      <c r="F50" s="18" t="s">
        <v>324</v>
      </c>
      <c r="G50" s="18" t="s">
        <v>325</v>
      </c>
      <c r="H50" s="19"/>
      <c r="I50" s="20"/>
      <c r="J50" s="19" t="s">
        <v>95</v>
      </c>
      <c r="K50" s="18" t="s">
        <v>97</v>
      </c>
      <c r="L50" s="18" t="s">
        <v>97</v>
      </c>
      <c r="M50" s="18" t="s">
        <v>61</v>
      </c>
      <c r="N50" s="19"/>
      <c r="O50" s="19"/>
      <c r="P50" s="19"/>
      <c r="Q50" s="19"/>
      <c r="R50" s="19" t="s">
        <v>98</v>
      </c>
    </row>
    <row r="51" customFormat="false" ht="42" hidden="false" customHeight="true" outlineLevel="0" collapsed="false">
      <c r="A51" s="18" t="s">
        <v>326</v>
      </c>
      <c r="B51" s="18" t="s">
        <v>54</v>
      </c>
      <c r="C51" s="18" t="s">
        <v>307</v>
      </c>
      <c r="D51" s="18" t="s">
        <v>327</v>
      </c>
      <c r="E51" s="18" t="s">
        <v>328</v>
      </c>
      <c r="F51" s="18" t="s">
        <v>329</v>
      </c>
      <c r="G51" s="18" t="s">
        <v>330</v>
      </c>
      <c r="H51" s="19"/>
      <c r="I51" s="20"/>
      <c r="J51" s="19" t="s">
        <v>95</v>
      </c>
      <c r="K51" s="18" t="s">
        <v>96</v>
      </c>
      <c r="L51" s="18" t="s">
        <v>97</v>
      </c>
      <c r="M51" s="18" t="s">
        <v>61</v>
      </c>
      <c r="N51" s="19"/>
      <c r="O51" s="19"/>
      <c r="P51" s="19"/>
      <c r="Q51" s="19"/>
      <c r="R51" s="19" t="s">
        <v>98</v>
      </c>
    </row>
    <row r="52" customFormat="false" ht="42" hidden="false" customHeight="true" outlineLevel="0" collapsed="false">
      <c r="A52" s="18" t="s">
        <v>331</v>
      </c>
      <c r="B52" s="18" t="s">
        <v>55</v>
      </c>
      <c r="C52" s="18" t="s">
        <v>307</v>
      </c>
      <c r="D52" s="18" t="s">
        <v>332</v>
      </c>
      <c r="E52" s="18" t="s">
        <v>333</v>
      </c>
      <c r="F52" s="18" t="s">
        <v>334</v>
      </c>
      <c r="G52" s="18" t="s">
        <v>335</v>
      </c>
      <c r="H52" s="19"/>
      <c r="I52" s="20"/>
      <c r="J52" s="19" t="s">
        <v>95</v>
      </c>
      <c r="K52" s="18" t="s">
        <v>97</v>
      </c>
      <c r="L52" s="18" t="s">
        <v>109</v>
      </c>
      <c r="M52" s="18" t="s">
        <v>65</v>
      </c>
      <c r="N52" s="19"/>
      <c r="O52" s="19"/>
      <c r="P52" s="19"/>
      <c r="Q52" s="19"/>
      <c r="R52" s="19" t="s">
        <v>98</v>
      </c>
    </row>
    <row r="53" customFormat="false" ht="42" hidden="false" customHeight="true" outlineLevel="0" collapsed="false">
      <c r="A53" s="18" t="s">
        <v>336</v>
      </c>
      <c r="B53" s="18" t="s">
        <v>56</v>
      </c>
      <c r="C53" s="18" t="s">
        <v>307</v>
      </c>
      <c r="D53" s="18" t="s">
        <v>337</v>
      </c>
      <c r="E53" s="18" t="s">
        <v>338</v>
      </c>
      <c r="F53" s="18" t="s">
        <v>339</v>
      </c>
      <c r="G53" s="18" t="s">
        <v>340</v>
      </c>
      <c r="H53" s="19"/>
      <c r="I53" s="20"/>
      <c r="J53" s="19" t="s">
        <v>95</v>
      </c>
      <c r="K53" s="18" t="s">
        <v>109</v>
      </c>
      <c r="L53" s="18" t="s">
        <v>109</v>
      </c>
      <c r="M53" s="18" t="s">
        <v>61</v>
      </c>
      <c r="N53" s="19"/>
      <c r="O53" s="19"/>
      <c r="P53" s="19"/>
      <c r="Q53" s="19"/>
      <c r="R53" s="19" t="s">
        <v>98</v>
      </c>
    </row>
    <row r="54" customFormat="false" ht="42" hidden="false" customHeight="true" outlineLevel="0" collapsed="false">
      <c r="A54" s="18" t="s">
        <v>341</v>
      </c>
      <c r="B54" s="18" t="s">
        <v>51</v>
      </c>
      <c r="C54" s="18" t="s">
        <v>342</v>
      </c>
      <c r="D54" s="18" t="s">
        <v>343</v>
      </c>
      <c r="E54" s="18" t="s">
        <v>344</v>
      </c>
      <c r="F54" s="18" t="s">
        <v>345</v>
      </c>
      <c r="G54" s="18" t="s">
        <v>346</v>
      </c>
      <c r="H54" s="19"/>
      <c r="I54" s="20"/>
      <c r="J54" s="19" t="s">
        <v>95</v>
      </c>
      <c r="K54" s="18" t="s">
        <v>96</v>
      </c>
      <c r="L54" s="18" t="s">
        <v>97</v>
      </c>
      <c r="M54" s="18" t="s">
        <v>61</v>
      </c>
      <c r="N54" s="19"/>
      <c r="O54" s="19"/>
      <c r="P54" s="19"/>
      <c r="Q54" s="19"/>
      <c r="R54" s="19" t="s">
        <v>98</v>
      </c>
    </row>
    <row r="55" customFormat="false" ht="42" hidden="false" customHeight="true" outlineLevel="0" collapsed="false">
      <c r="A55" s="18" t="s">
        <v>347</v>
      </c>
      <c r="B55" s="18" t="s">
        <v>52</v>
      </c>
      <c r="C55" s="18" t="s">
        <v>342</v>
      </c>
      <c r="D55" s="18" t="s">
        <v>348</v>
      </c>
      <c r="E55" s="18" t="s">
        <v>349</v>
      </c>
      <c r="F55" s="18" t="s">
        <v>350</v>
      </c>
      <c r="G55" s="18" t="s">
        <v>351</v>
      </c>
      <c r="H55" s="19"/>
      <c r="I55" s="20"/>
      <c r="J55" s="19" t="s">
        <v>95</v>
      </c>
      <c r="K55" s="18" t="s">
        <v>96</v>
      </c>
      <c r="L55" s="18" t="s">
        <v>97</v>
      </c>
      <c r="M55" s="18" t="s">
        <v>61</v>
      </c>
      <c r="N55" s="19"/>
      <c r="O55" s="19"/>
      <c r="P55" s="19"/>
      <c r="Q55" s="19"/>
      <c r="R55" s="19" t="s">
        <v>98</v>
      </c>
    </row>
    <row r="56" customFormat="false" ht="42" hidden="false" customHeight="true" outlineLevel="0" collapsed="false">
      <c r="A56" s="18" t="s">
        <v>352</v>
      </c>
      <c r="B56" s="18" t="s">
        <v>52</v>
      </c>
      <c r="C56" s="18" t="s">
        <v>342</v>
      </c>
      <c r="D56" s="18" t="s">
        <v>353</v>
      </c>
      <c r="E56" s="18" t="s">
        <v>354</v>
      </c>
      <c r="F56" s="18" t="s">
        <v>355</v>
      </c>
      <c r="G56" s="18" t="s">
        <v>356</v>
      </c>
      <c r="H56" s="19"/>
      <c r="I56" s="20"/>
      <c r="J56" s="19" t="s">
        <v>95</v>
      </c>
      <c r="K56" s="18" t="s">
        <v>96</v>
      </c>
      <c r="L56" s="18" t="s">
        <v>97</v>
      </c>
      <c r="M56" s="18" t="s">
        <v>59</v>
      </c>
      <c r="N56" s="19"/>
      <c r="O56" s="19"/>
      <c r="P56" s="19"/>
      <c r="Q56" s="19"/>
      <c r="R56" s="19" t="s">
        <v>98</v>
      </c>
    </row>
    <row r="57" customFormat="false" ht="42" hidden="false" customHeight="true" outlineLevel="0" collapsed="false">
      <c r="A57" s="18" t="s">
        <v>357</v>
      </c>
      <c r="B57" s="18" t="s">
        <v>6</v>
      </c>
      <c r="C57" s="18" t="s">
        <v>342</v>
      </c>
      <c r="D57" s="18" t="s">
        <v>358</v>
      </c>
      <c r="E57" s="18" t="s">
        <v>359</v>
      </c>
      <c r="F57" s="18" t="s">
        <v>360</v>
      </c>
      <c r="G57" s="18" t="s">
        <v>361</v>
      </c>
      <c r="H57" s="19"/>
      <c r="I57" s="20"/>
      <c r="J57" s="19" t="s">
        <v>95</v>
      </c>
      <c r="K57" s="18" t="s">
        <v>96</v>
      </c>
      <c r="L57" s="18" t="s">
        <v>109</v>
      </c>
      <c r="M57" s="18" t="s">
        <v>61</v>
      </c>
      <c r="N57" s="19"/>
      <c r="O57" s="19"/>
      <c r="P57" s="19"/>
      <c r="Q57" s="19"/>
      <c r="R57" s="19" t="s">
        <v>98</v>
      </c>
    </row>
    <row r="58" customFormat="false" ht="42" hidden="false" customHeight="true" outlineLevel="0" collapsed="false">
      <c r="A58" s="18" t="s">
        <v>362</v>
      </c>
      <c r="B58" s="18" t="s">
        <v>53</v>
      </c>
      <c r="C58" s="18" t="s">
        <v>342</v>
      </c>
      <c r="D58" s="18" t="s">
        <v>363</v>
      </c>
      <c r="E58" s="18" t="s">
        <v>364</v>
      </c>
      <c r="F58" s="18" t="s">
        <v>365</v>
      </c>
      <c r="G58" s="18" t="s">
        <v>366</v>
      </c>
      <c r="H58" s="19"/>
      <c r="I58" s="20"/>
      <c r="J58" s="19" t="s">
        <v>95</v>
      </c>
      <c r="K58" s="18" t="s">
        <v>97</v>
      </c>
      <c r="L58" s="18" t="s">
        <v>109</v>
      </c>
      <c r="M58" s="18" t="s">
        <v>65</v>
      </c>
      <c r="N58" s="19"/>
      <c r="O58" s="19"/>
      <c r="P58" s="19"/>
      <c r="Q58" s="19"/>
      <c r="R58" s="19" t="s">
        <v>98</v>
      </c>
    </row>
    <row r="59" customFormat="false" ht="42" hidden="false" customHeight="true" outlineLevel="0" collapsed="false">
      <c r="A59" s="18" t="s">
        <v>367</v>
      </c>
      <c r="B59" s="18" t="s">
        <v>54</v>
      </c>
      <c r="C59" s="18" t="s">
        <v>342</v>
      </c>
      <c r="D59" s="18" t="s">
        <v>368</v>
      </c>
      <c r="E59" s="18" t="s">
        <v>369</v>
      </c>
      <c r="F59" s="18" t="s">
        <v>370</v>
      </c>
      <c r="G59" s="18" t="s">
        <v>371</v>
      </c>
      <c r="H59" s="19"/>
      <c r="I59" s="20"/>
      <c r="J59" s="19" t="s">
        <v>95</v>
      </c>
      <c r="K59" s="18" t="s">
        <v>97</v>
      </c>
      <c r="L59" s="18" t="s">
        <v>97</v>
      </c>
      <c r="M59" s="18" t="s">
        <v>63</v>
      </c>
      <c r="N59" s="19"/>
      <c r="O59" s="19"/>
      <c r="P59" s="19"/>
      <c r="Q59" s="19"/>
      <c r="R59" s="19" t="s">
        <v>98</v>
      </c>
    </row>
    <row r="60" customFormat="false" ht="42" hidden="false" customHeight="true" outlineLevel="0" collapsed="false">
      <c r="A60" s="18" t="s">
        <v>372</v>
      </c>
      <c r="B60" s="18" t="s">
        <v>55</v>
      </c>
      <c r="C60" s="18" t="s">
        <v>342</v>
      </c>
      <c r="D60" s="18" t="s">
        <v>373</v>
      </c>
      <c r="E60" s="18" t="s">
        <v>374</v>
      </c>
      <c r="F60" s="18" t="s">
        <v>375</v>
      </c>
      <c r="G60" s="18" t="s">
        <v>376</v>
      </c>
      <c r="H60" s="19"/>
      <c r="I60" s="20"/>
      <c r="J60" s="19" t="s">
        <v>95</v>
      </c>
      <c r="K60" s="18" t="s">
        <v>96</v>
      </c>
      <c r="L60" s="18" t="s">
        <v>97</v>
      </c>
      <c r="M60" s="18" t="s">
        <v>67</v>
      </c>
      <c r="N60" s="19"/>
      <c r="O60" s="19"/>
      <c r="P60" s="19"/>
      <c r="Q60" s="19"/>
      <c r="R60" s="19" t="s">
        <v>98</v>
      </c>
    </row>
    <row r="61" customFormat="false" ht="42" hidden="false" customHeight="true" outlineLevel="0" collapsed="false">
      <c r="A61" s="18" t="s">
        <v>377</v>
      </c>
      <c r="B61" s="18" t="s">
        <v>51</v>
      </c>
      <c r="C61" s="18" t="s">
        <v>378</v>
      </c>
      <c r="D61" s="18" t="s">
        <v>379</v>
      </c>
      <c r="E61" s="18" t="s">
        <v>380</v>
      </c>
      <c r="F61" s="18" t="s">
        <v>381</v>
      </c>
      <c r="G61" s="18" t="s">
        <v>382</v>
      </c>
      <c r="H61" s="19"/>
      <c r="I61" s="20"/>
      <c r="J61" s="19" t="s">
        <v>95</v>
      </c>
      <c r="K61" s="18" t="s">
        <v>96</v>
      </c>
      <c r="L61" s="18" t="s">
        <v>97</v>
      </c>
      <c r="M61" s="18" t="s">
        <v>59</v>
      </c>
      <c r="N61" s="19"/>
      <c r="O61" s="19"/>
      <c r="P61" s="19"/>
      <c r="Q61" s="19"/>
      <c r="R61" s="19" t="s">
        <v>98</v>
      </c>
    </row>
    <row r="62" customFormat="false" ht="42" hidden="false" customHeight="true" outlineLevel="0" collapsed="false">
      <c r="A62" s="18" t="s">
        <v>383</v>
      </c>
      <c r="B62" s="18" t="s">
        <v>52</v>
      </c>
      <c r="C62" s="18" t="s">
        <v>378</v>
      </c>
      <c r="D62" s="18" t="s">
        <v>384</v>
      </c>
      <c r="E62" s="18" t="s">
        <v>385</v>
      </c>
      <c r="F62" s="18" t="s">
        <v>386</v>
      </c>
      <c r="G62" s="18" t="s">
        <v>387</v>
      </c>
      <c r="H62" s="19"/>
      <c r="I62" s="20"/>
      <c r="J62" s="19" t="s">
        <v>95</v>
      </c>
      <c r="K62" s="18" t="s">
        <v>96</v>
      </c>
      <c r="L62" s="18" t="s">
        <v>97</v>
      </c>
      <c r="M62" s="18" t="s">
        <v>61</v>
      </c>
      <c r="N62" s="19"/>
      <c r="O62" s="19"/>
      <c r="P62" s="19"/>
      <c r="Q62" s="19"/>
      <c r="R62" s="19" t="s">
        <v>98</v>
      </c>
    </row>
    <row r="63" customFormat="false" ht="42" hidden="false" customHeight="true" outlineLevel="0" collapsed="false">
      <c r="A63" s="18" t="s">
        <v>388</v>
      </c>
      <c r="B63" s="18" t="s">
        <v>6</v>
      </c>
      <c r="C63" s="18" t="s">
        <v>378</v>
      </c>
      <c r="D63" s="18" t="s">
        <v>389</v>
      </c>
      <c r="E63" s="18" t="s">
        <v>390</v>
      </c>
      <c r="F63" s="18" t="s">
        <v>391</v>
      </c>
      <c r="G63" s="18" t="s">
        <v>392</v>
      </c>
      <c r="H63" s="19"/>
      <c r="I63" s="20"/>
      <c r="J63" s="19" t="s">
        <v>95</v>
      </c>
      <c r="K63" s="18" t="s">
        <v>96</v>
      </c>
      <c r="L63" s="18" t="s">
        <v>109</v>
      </c>
      <c r="M63" s="18" t="s">
        <v>63</v>
      </c>
      <c r="N63" s="19"/>
      <c r="O63" s="19"/>
      <c r="P63" s="19"/>
      <c r="Q63" s="19"/>
      <c r="R63" s="19" t="s">
        <v>98</v>
      </c>
    </row>
    <row r="64" customFormat="false" ht="42" hidden="false" customHeight="true" outlineLevel="0" collapsed="false">
      <c r="A64" s="18" t="s">
        <v>393</v>
      </c>
      <c r="B64" s="18" t="s">
        <v>53</v>
      </c>
      <c r="C64" s="18" t="s">
        <v>378</v>
      </c>
      <c r="D64" s="18" t="s">
        <v>394</v>
      </c>
      <c r="E64" s="18" t="s">
        <v>395</v>
      </c>
      <c r="F64" s="18" t="s">
        <v>396</v>
      </c>
      <c r="G64" s="18" t="s">
        <v>397</v>
      </c>
      <c r="H64" s="19"/>
      <c r="I64" s="20"/>
      <c r="J64" s="19" t="s">
        <v>95</v>
      </c>
      <c r="K64" s="18" t="s">
        <v>97</v>
      </c>
      <c r="L64" s="18" t="s">
        <v>97</v>
      </c>
      <c r="M64" s="18" t="s">
        <v>61</v>
      </c>
      <c r="N64" s="19"/>
      <c r="O64" s="19"/>
      <c r="P64" s="19"/>
      <c r="Q64" s="19"/>
      <c r="R64" s="19" t="s">
        <v>98</v>
      </c>
    </row>
    <row r="65" customFormat="false" ht="42" hidden="false" customHeight="true" outlineLevel="0" collapsed="false">
      <c r="A65" s="18" t="s">
        <v>398</v>
      </c>
      <c r="B65" s="18" t="s">
        <v>54</v>
      </c>
      <c r="C65" s="18" t="s">
        <v>378</v>
      </c>
      <c r="D65" s="18" t="s">
        <v>399</v>
      </c>
      <c r="E65" s="18" t="s">
        <v>400</v>
      </c>
      <c r="F65" s="18" t="s">
        <v>401</v>
      </c>
      <c r="G65" s="18" t="s">
        <v>402</v>
      </c>
      <c r="H65" s="19"/>
      <c r="I65" s="20"/>
      <c r="J65" s="19" t="s">
        <v>95</v>
      </c>
      <c r="K65" s="18" t="s">
        <v>97</v>
      </c>
      <c r="L65" s="18" t="s">
        <v>97</v>
      </c>
      <c r="M65" s="18" t="s">
        <v>65</v>
      </c>
      <c r="N65" s="19"/>
      <c r="O65" s="19"/>
      <c r="P65" s="19"/>
      <c r="Q65" s="19"/>
      <c r="R65" s="19" t="s">
        <v>98</v>
      </c>
    </row>
    <row r="66" customFormat="false" ht="42" hidden="false" customHeight="true" outlineLevel="0" collapsed="false">
      <c r="A66" s="18" t="s">
        <v>403</v>
      </c>
      <c r="B66" s="18" t="s">
        <v>55</v>
      </c>
      <c r="C66" s="18" t="s">
        <v>378</v>
      </c>
      <c r="D66" s="18" t="s">
        <v>404</v>
      </c>
      <c r="E66" s="18" t="s">
        <v>405</v>
      </c>
      <c r="F66" s="18" t="s">
        <v>406</v>
      </c>
      <c r="G66" s="18" t="s">
        <v>407</v>
      </c>
      <c r="H66" s="19"/>
      <c r="I66" s="20"/>
      <c r="J66" s="19" t="s">
        <v>95</v>
      </c>
      <c r="K66" s="18" t="s">
        <v>96</v>
      </c>
      <c r="L66" s="18" t="s">
        <v>97</v>
      </c>
      <c r="M66" s="18" t="s">
        <v>63</v>
      </c>
      <c r="N66" s="19"/>
      <c r="O66" s="19"/>
      <c r="P66" s="19"/>
      <c r="Q66" s="19"/>
      <c r="R66" s="19" t="s">
        <v>98</v>
      </c>
    </row>
    <row r="67" customFormat="false" ht="42" hidden="false" customHeight="true" outlineLevel="0" collapsed="false">
      <c r="A67" s="18" t="s">
        <v>408</v>
      </c>
      <c r="B67" s="18" t="s">
        <v>56</v>
      </c>
      <c r="C67" s="18" t="s">
        <v>378</v>
      </c>
      <c r="D67" s="18" t="s">
        <v>409</v>
      </c>
      <c r="E67" s="18" t="s">
        <v>410</v>
      </c>
      <c r="F67" s="18" t="s">
        <v>411</v>
      </c>
      <c r="G67" s="18" t="s">
        <v>412</v>
      </c>
      <c r="H67" s="19"/>
      <c r="I67" s="20"/>
      <c r="J67" s="19" t="s">
        <v>95</v>
      </c>
      <c r="K67" s="18" t="s">
        <v>97</v>
      </c>
      <c r="L67" s="18" t="s">
        <v>109</v>
      </c>
      <c r="M67" s="18" t="s">
        <v>67</v>
      </c>
      <c r="N67" s="19"/>
      <c r="O67" s="19"/>
      <c r="P67" s="19"/>
      <c r="Q67" s="19"/>
      <c r="R67" s="19" t="s">
        <v>98</v>
      </c>
    </row>
    <row r="68" customFormat="false" ht="42" hidden="false" customHeight="true" outlineLevel="0" collapsed="false">
      <c r="A68" s="18" t="s">
        <v>413</v>
      </c>
      <c r="B68" s="18" t="s">
        <v>51</v>
      </c>
      <c r="C68" s="18" t="s">
        <v>414</v>
      </c>
      <c r="D68" s="18" t="s">
        <v>415</v>
      </c>
      <c r="E68" s="18" t="s">
        <v>416</v>
      </c>
      <c r="F68" s="18" t="s">
        <v>417</v>
      </c>
      <c r="G68" s="18" t="s">
        <v>418</v>
      </c>
      <c r="H68" s="19"/>
      <c r="I68" s="20"/>
      <c r="J68" s="19" t="s">
        <v>95</v>
      </c>
      <c r="K68" s="18" t="s">
        <v>96</v>
      </c>
      <c r="L68" s="18" t="s">
        <v>97</v>
      </c>
      <c r="M68" s="18" t="s">
        <v>61</v>
      </c>
      <c r="N68" s="19"/>
      <c r="O68" s="19"/>
      <c r="P68" s="19"/>
      <c r="Q68" s="19"/>
      <c r="R68" s="19" t="s">
        <v>98</v>
      </c>
    </row>
    <row r="69" customFormat="false" ht="42" hidden="false" customHeight="true" outlineLevel="0" collapsed="false">
      <c r="A69" s="18" t="s">
        <v>419</v>
      </c>
      <c r="B69" s="18" t="s">
        <v>52</v>
      </c>
      <c r="C69" s="18" t="s">
        <v>414</v>
      </c>
      <c r="D69" s="18" t="s">
        <v>420</v>
      </c>
      <c r="E69" s="18" t="s">
        <v>421</v>
      </c>
      <c r="F69" s="18" t="s">
        <v>422</v>
      </c>
      <c r="G69" s="18" t="s">
        <v>423</v>
      </c>
      <c r="H69" s="19"/>
      <c r="I69" s="20"/>
      <c r="J69" s="19" t="s">
        <v>95</v>
      </c>
      <c r="K69" s="18" t="s">
        <v>96</v>
      </c>
      <c r="L69" s="18" t="s">
        <v>97</v>
      </c>
      <c r="M69" s="18" t="s">
        <v>61</v>
      </c>
      <c r="N69" s="19"/>
      <c r="O69" s="19"/>
      <c r="P69" s="19"/>
      <c r="Q69" s="19"/>
      <c r="R69" s="19" t="s">
        <v>98</v>
      </c>
    </row>
    <row r="70" customFormat="false" ht="42" hidden="false" customHeight="true" outlineLevel="0" collapsed="false">
      <c r="A70" s="18" t="s">
        <v>424</v>
      </c>
      <c r="B70" s="18" t="s">
        <v>6</v>
      </c>
      <c r="C70" s="18" t="s">
        <v>414</v>
      </c>
      <c r="D70" s="18" t="s">
        <v>425</v>
      </c>
      <c r="E70" s="18" t="s">
        <v>426</v>
      </c>
      <c r="F70" s="18" t="s">
        <v>427</v>
      </c>
      <c r="G70" s="18" t="s">
        <v>428</v>
      </c>
      <c r="H70" s="19"/>
      <c r="I70" s="20"/>
      <c r="J70" s="19" t="s">
        <v>95</v>
      </c>
      <c r="K70" s="18" t="s">
        <v>96</v>
      </c>
      <c r="L70" s="18" t="s">
        <v>97</v>
      </c>
      <c r="M70" s="18" t="s">
        <v>61</v>
      </c>
      <c r="N70" s="19"/>
      <c r="O70" s="19"/>
      <c r="P70" s="19"/>
      <c r="Q70" s="19"/>
      <c r="R70" s="19" t="s">
        <v>98</v>
      </c>
    </row>
    <row r="71" customFormat="false" ht="42" hidden="false" customHeight="true" outlineLevel="0" collapsed="false">
      <c r="A71" s="18" t="s">
        <v>429</v>
      </c>
      <c r="B71" s="18" t="s">
        <v>53</v>
      </c>
      <c r="C71" s="18" t="s">
        <v>414</v>
      </c>
      <c r="D71" s="18" t="s">
        <v>430</v>
      </c>
      <c r="E71" s="18" t="s">
        <v>431</v>
      </c>
      <c r="F71" s="18" t="s">
        <v>432</v>
      </c>
      <c r="G71" s="18" t="s">
        <v>433</v>
      </c>
      <c r="H71" s="19"/>
      <c r="I71" s="20"/>
      <c r="J71" s="19" t="s">
        <v>95</v>
      </c>
      <c r="K71" s="18" t="s">
        <v>96</v>
      </c>
      <c r="L71" s="18" t="s">
        <v>97</v>
      </c>
      <c r="M71" s="18" t="s">
        <v>61</v>
      </c>
      <c r="N71" s="19"/>
      <c r="O71" s="19"/>
      <c r="P71" s="19"/>
      <c r="Q71" s="19"/>
      <c r="R71" s="19" t="s">
        <v>98</v>
      </c>
    </row>
    <row r="72" customFormat="false" ht="42" hidden="false" customHeight="true" outlineLevel="0" collapsed="false">
      <c r="A72" s="18" t="s">
        <v>434</v>
      </c>
      <c r="B72" s="18" t="s">
        <v>54</v>
      </c>
      <c r="C72" s="18" t="s">
        <v>414</v>
      </c>
      <c r="D72" s="18" t="s">
        <v>435</v>
      </c>
      <c r="E72" s="18" t="s">
        <v>436</v>
      </c>
      <c r="F72" s="18" t="s">
        <v>437</v>
      </c>
      <c r="G72" s="18" t="s">
        <v>438</v>
      </c>
      <c r="H72" s="19"/>
      <c r="I72" s="20"/>
      <c r="J72" s="19" t="s">
        <v>95</v>
      </c>
      <c r="K72" s="18" t="s">
        <v>97</v>
      </c>
      <c r="L72" s="18" t="s">
        <v>97</v>
      </c>
      <c r="M72" s="18" t="s">
        <v>65</v>
      </c>
      <c r="N72" s="19"/>
      <c r="O72" s="19"/>
      <c r="P72" s="19"/>
      <c r="Q72" s="19"/>
      <c r="R72" s="19" t="s">
        <v>98</v>
      </c>
    </row>
    <row r="73" customFormat="false" ht="42" hidden="false" customHeight="true" outlineLevel="0" collapsed="false">
      <c r="A73" s="18" t="s">
        <v>439</v>
      </c>
      <c r="B73" s="18" t="s">
        <v>55</v>
      </c>
      <c r="C73" s="18" t="s">
        <v>414</v>
      </c>
      <c r="D73" s="18" t="s">
        <v>440</v>
      </c>
      <c r="E73" s="18" t="s">
        <v>441</v>
      </c>
      <c r="F73" s="18" t="s">
        <v>442</v>
      </c>
      <c r="G73" s="18" t="s">
        <v>443</v>
      </c>
      <c r="H73" s="19"/>
      <c r="I73" s="20"/>
      <c r="J73" s="19" t="s">
        <v>95</v>
      </c>
      <c r="K73" s="18" t="s">
        <v>97</v>
      </c>
      <c r="L73" s="18" t="s">
        <v>109</v>
      </c>
      <c r="M73" s="18" t="s">
        <v>61</v>
      </c>
      <c r="N73" s="19"/>
      <c r="O73" s="19"/>
      <c r="P73" s="19"/>
      <c r="Q73" s="19"/>
      <c r="R73" s="19" t="s">
        <v>98</v>
      </c>
    </row>
    <row r="74" customFormat="false" ht="42" hidden="false" customHeight="true" outlineLevel="0" collapsed="false">
      <c r="A74" s="18" t="s">
        <v>444</v>
      </c>
      <c r="B74" s="18" t="s">
        <v>51</v>
      </c>
      <c r="C74" s="18" t="s">
        <v>445</v>
      </c>
      <c r="D74" s="18" t="s">
        <v>446</v>
      </c>
      <c r="E74" s="18" t="s">
        <v>447</v>
      </c>
      <c r="F74" s="18" t="s">
        <v>448</v>
      </c>
      <c r="G74" s="18" t="s">
        <v>449</v>
      </c>
      <c r="H74" s="19"/>
      <c r="I74" s="20"/>
      <c r="J74" s="19" t="s">
        <v>95</v>
      </c>
      <c r="K74" s="18" t="s">
        <v>96</v>
      </c>
      <c r="L74" s="18" t="s">
        <v>97</v>
      </c>
      <c r="M74" s="18" t="s">
        <v>59</v>
      </c>
      <c r="N74" s="19"/>
      <c r="O74" s="19"/>
      <c r="P74" s="19"/>
      <c r="Q74" s="19"/>
      <c r="R74" s="19" t="s">
        <v>98</v>
      </c>
    </row>
    <row r="75" customFormat="false" ht="42" hidden="false" customHeight="true" outlineLevel="0" collapsed="false">
      <c r="A75" s="18" t="s">
        <v>450</v>
      </c>
      <c r="B75" s="18" t="s">
        <v>52</v>
      </c>
      <c r="C75" s="18" t="s">
        <v>445</v>
      </c>
      <c r="D75" s="18" t="s">
        <v>451</v>
      </c>
      <c r="E75" s="18" t="s">
        <v>452</v>
      </c>
      <c r="F75" s="18" t="s">
        <v>453</v>
      </c>
      <c r="G75" s="18" t="s">
        <v>454</v>
      </c>
      <c r="H75" s="19"/>
      <c r="I75" s="20"/>
      <c r="J75" s="19" t="s">
        <v>95</v>
      </c>
      <c r="K75" s="18" t="s">
        <v>96</v>
      </c>
      <c r="L75" s="18" t="s">
        <v>109</v>
      </c>
      <c r="M75" s="18" t="s">
        <v>65</v>
      </c>
      <c r="N75" s="19"/>
      <c r="O75" s="19"/>
      <c r="P75" s="19"/>
      <c r="Q75" s="19"/>
      <c r="R75" s="19" t="s">
        <v>98</v>
      </c>
    </row>
    <row r="76" customFormat="false" ht="42" hidden="false" customHeight="true" outlineLevel="0" collapsed="false">
      <c r="A76" s="18" t="s">
        <v>455</v>
      </c>
      <c r="B76" s="18" t="s">
        <v>6</v>
      </c>
      <c r="C76" s="18" t="s">
        <v>445</v>
      </c>
      <c r="D76" s="18" t="s">
        <v>456</v>
      </c>
      <c r="E76" s="18" t="s">
        <v>457</v>
      </c>
      <c r="F76" s="18" t="s">
        <v>458</v>
      </c>
      <c r="G76" s="18" t="s">
        <v>459</v>
      </c>
      <c r="H76" s="19"/>
      <c r="I76" s="20"/>
      <c r="J76" s="19" t="s">
        <v>95</v>
      </c>
      <c r="K76" s="18" t="s">
        <v>96</v>
      </c>
      <c r="L76" s="18" t="s">
        <v>97</v>
      </c>
      <c r="M76" s="18" t="s">
        <v>65</v>
      </c>
      <c r="N76" s="19"/>
      <c r="O76" s="19"/>
      <c r="P76" s="19"/>
      <c r="Q76" s="19"/>
      <c r="R76" s="19" t="s">
        <v>98</v>
      </c>
    </row>
    <row r="77" customFormat="false" ht="42" hidden="false" customHeight="true" outlineLevel="0" collapsed="false">
      <c r="A77" s="18" t="s">
        <v>460</v>
      </c>
      <c r="B77" s="18" t="s">
        <v>53</v>
      </c>
      <c r="C77" s="18" t="s">
        <v>445</v>
      </c>
      <c r="D77" s="18" t="s">
        <v>461</v>
      </c>
      <c r="E77" s="18" t="s">
        <v>462</v>
      </c>
      <c r="F77" s="18" t="s">
        <v>463</v>
      </c>
      <c r="G77" s="18" t="s">
        <v>464</v>
      </c>
      <c r="H77" s="19"/>
      <c r="I77" s="20"/>
      <c r="J77" s="19" t="s">
        <v>95</v>
      </c>
      <c r="K77" s="18" t="s">
        <v>96</v>
      </c>
      <c r="L77" s="18" t="s">
        <v>109</v>
      </c>
      <c r="M77" s="18" t="s">
        <v>61</v>
      </c>
      <c r="N77" s="19"/>
      <c r="O77" s="19"/>
      <c r="P77" s="19"/>
      <c r="Q77" s="19"/>
      <c r="R77" s="19" t="s">
        <v>98</v>
      </c>
    </row>
    <row r="78" customFormat="false" ht="42" hidden="false" customHeight="true" outlineLevel="0" collapsed="false">
      <c r="A78" s="18" t="s">
        <v>465</v>
      </c>
      <c r="B78" s="18" t="s">
        <v>54</v>
      </c>
      <c r="C78" s="18" t="s">
        <v>445</v>
      </c>
      <c r="D78" s="18" t="s">
        <v>466</v>
      </c>
      <c r="E78" s="18" t="s">
        <v>467</v>
      </c>
      <c r="F78" s="18" t="s">
        <v>468</v>
      </c>
      <c r="G78" s="18" t="s">
        <v>469</v>
      </c>
      <c r="H78" s="19"/>
      <c r="I78" s="20"/>
      <c r="J78" s="19" t="s">
        <v>95</v>
      </c>
      <c r="K78" s="18" t="s">
        <v>97</v>
      </c>
      <c r="L78" s="18" t="s">
        <v>97</v>
      </c>
      <c r="M78" s="18" t="s">
        <v>65</v>
      </c>
      <c r="N78" s="19"/>
      <c r="O78" s="19"/>
      <c r="P78" s="19"/>
      <c r="Q78" s="19"/>
      <c r="R78" s="19" t="s">
        <v>98</v>
      </c>
    </row>
    <row r="79" customFormat="false" ht="42" hidden="false" customHeight="true" outlineLevel="0" collapsed="false">
      <c r="A79" s="18" t="s">
        <v>470</v>
      </c>
      <c r="B79" s="18" t="s">
        <v>55</v>
      </c>
      <c r="C79" s="18" t="s">
        <v>445</v>
      </c>
      <c r="D79" s="18" t="s">
        <v>471</v>
      </c>
      <c r="E79" s="18" t="s">
        <v>472</v>
      </c>
      <c r="F79" s="18" t="s">
        <v>473</v>
      </c>
      <c r="G79" s="18" t="s">
        <v>474</v>
      </c>
      <c r="H79" s="19"/>
      <c r="I79" s="20"/>
      <c r="J79" s="19" t="s">
        <v>95</v>
      </c>
      <c r="K79" s="18" t="s">
        <v>97</v>
      </c>
      <c r="L79" s="18" t="s">
        <v>109</v>
      </c>
      <c r="M79" s="18" t="s">
        <v>65</v>
      </c>
      <c r="N79" s="19"/>
      <c r="O79" s="19"/>
      <c r="P79" s="19"/>
      <c r="Q79" s="19"/>
      <c r="R79" s="19" t="s">
        <v>98</v>
      </c>
    </row>
    <row r="80" customFormat="false" ht="42" hidden="false" customHeight="true" outlineLevel="0" collapsed="false">
      <c r="A80" s="18" t="s">
        <v>475</v>
      </c>
      <c r="B80" s="18" t="s">
        <v>52</v>
      </c>
      <c r="C80" s="18" t="s">
        <v>476</v>
      </c>
      <c r="D80" s="18" t="s">
        <v>477</v>
      </c>
      <c r="E80" s="18" t="s">
        <v>478</v>
      </c>
      <c r="F80" s="18" t="s">
        <v>479</v>
      </c>
      <c r="G80" s="18" t="s">
        <v>480</v>
      </c>
      <c r="H80" s="19"/>
      <c r="I80" s="20"/>
      <c r="J80" s="19" t="s">
        <v>95</v>
      </c>
      <c r="K80" s="18" t="s">
        <v>97</v>
      </c>
      <c r="L80" s="18" t="s">
        <v>120</v>
      </c>
      <c r="M80" s="18" t="s">
        <v>65</v>
      </c>
      <c r="N80" s="19"/>
      <c r="O80" s="19"/>
      <c r="P80" s="19"/>
      <c r="Q80" s="19"/>
      <c r="R80" s="19" t="s">
        <v>98</v>
      </c>
    </row>
    <row r="81" customFormat="false" ht="42" hidden="false" customHeight="true" outlineLevel="0" collapsed="false">
      <c r="A81" s="18" t="s">
        <v>481</v>
      </c>
      <c r="B81" s="18" t="s">
        <v>6</v>
      </c>
      <c r="C81" s="18" t="s">
        <v>476</v>
      </c>
      <c r="D81" s="18" t="s">
        <v>482</v>
      </c>
      <c r="E81" s="18" t="s">
        <v>483</v>
      </c>
      <c r="F81" s="18" t="s">
        <v>484</v>
      </c>
      <c r="G81" s="18" t="s">
        <v>485</v>
      </c>
      <c r="H81" s="19"/>
      <c r="I81" s="20"/>
      <c r="J81" s="19" t="s">
        <v>95</v>
      </c>
      <c r="K81" s="18" t="s">
        <v>96</v>
      </c>
      <c r="L81" s="18" t="s">
        <v>97</v>
      </c>
      <c r="M81" s="18" t="s">
        <v>61</v>
      </c>
      <c r="N81" s="19"/>
      <c r="O81" s="19"/>
      <c r="P81" s="19"/>
      <c r="Q81" s="19"/>
      <c r="R81" s="19" t="s">
        <v>98</v>
      </c>
    </row>
    <row r="82" customFormat="false" ht="42" hidden="false" customHeight="true" outlineLevel="0" collapsed="false">
      <c r="A82" s="18" t="s">
        <v>486</v>
      </c>
      <c r="B82" s="18" t="s">
        <v>53</v>
      </c>
      <c r="C82" s="18" t="s">
        <v>476</v>
      </c>
      <c r="D82" s="18" t="s">
        <v>487</v>
      </c>
      <c r="E82" s="18" t="s">
        <v>488</v>
      </c>
      <c r="F82" s="18" t="s">
        <v>489</v>
      </c>
      <c r="G82" s="18" t="s">
        <v>490</v>
      </c>
      <c r="H82" s="19"/>
      <c r="I82" s="20"/>
      <c r="J82" s="19" t="s">
        <v>95</v>
      </c>
      <c r="K82" s="18" t="s">
        <v>97</v>
      </c>
      <c r="L82" s="18" t="s">
        <v>109</v>
      </c>
      <c r="M82" s="18" t="s">
        <v>61</v>
      </c>
      <c r="N82" s="19"/>
      <c r="O82" s="19"/>
      <c r="P82" s="19"/>
      <c r="Q82" s="19"/>
      <c r="R82" s="19" t="s">
        <v>98</v>
      </c>
    </row>
    <row r="83" customFormat="false" ht="42" hidden="false" customHeight="true" outlineLevel="0" collapsed="false">
      <c r="A83" s="18" t="s">
        <v>491</v>
      </c>
      <c r="B83" s="18" t="s">
        <v>54</v>
      </c>
      <c r="C83" s="18" t="s">
        <v>476</v>
      </c>
      <c r="D83" s="18" t="s">
        <v>492</v>
      </c>
      <c r="E83" s="18" t="s">
        <v>493</v>
      </c>
      <c r="F83" s="18" t="s">
        <v>494</v>
      </c>
      <c r="G83" s="18" t="s">
        <v>325</v>
      </c>
      <c r="H83" s="19"/>
      <c r="I83" s="20"/>
      <c r="J83" s="19" t="s">
        <v>95</v>
      </c>
      <c r="K83" s="18" t="s">
        <v>109</v>
      </c>
      <c r="L83" s="18" t="s">
        <v>120</v>
      </c>
      <c r="M83" s="18" t="s">
        <v>63</v>
      </c>
      <c r="N83" s="19"/>
      <c r="O83" s="19"/>
      <c r="P83" s="19"/>
      <c r="Q83" s="19"/>
      <c r="R83" s="19" t="s">
        <v>98</v>
      </c>
    </row>
    <row r="84" customFormat="false" ht="42" hidden="false" customHeight="true" outlineLevel="0" collapsed="false">
      <c r="A84" s="18" t="s">
        <v>495</v>
      </c>
      <c r="B84" s="18" t="s">
        <v>52</v>
      </c>
      <c r="C84" s="18" t="s">
        <v>496</v>
      </c>
      <c r="D84" s="18" t="s">
        <v>497</v>
      </c>
      <c r="E84" s="18" t="s">
        <v>498</v>
      </c>
      <c r="F84" s="18" t="s">
        <v>499</v>
      </c>
      <c r="G84" s="18" t="s">
        <v>500</v>
      </c>
      <c r="H84" s="19"/>
      <c r="I84" s="20"/>
      <c r="J84" s="19" t="s">
        <v>95</v>
      </c>
      <c r="K84" s="18" t="s">
        <v>96</v>
      </c>
      <c r="L84" s="18" t="s">
        <v>97</v>
      </c>
      <c r="M84" s="18" t="s">
        <v>61</v>
      </c>
      <c r="N84" s="19"/>
      <c r="O84" s="19"/>
      <c r="P84" s="19"/>
      <c r="Q84" s="19"/>
      <c r="R84" s="19" t="s">
        <v>98</v>
      </c>
    </row>
    <row r="85" customFormat="false" ht="42" hidden="false" customHeight="true" outlineLevel="0" collapsed="false">
      <c r="A85" s="18" t="s">
        <v>501</v>
      </c>
      <c r="B85" s="18" t="s">
        <v>6</v>
      </c>
      <c r="C85" s="18" t="s">
        <v>496</v>
      </c>
      <c r="D85" s="18" t="s">
        <v>502</v>
      </c>
      <c r="E85" s="18" t="s">
        <v>503</v>
      </c>
      <c r="F85" s="18" t="s">
        <v>504</v>
      </c>
      <c r="G85" s="18" t="s">
        <v>505</v>
      </c>
      <c r="H85" s="19"/>
      <c r="I85" s="20"/>
      <c r="J85" s="19" t="s">
        <v>95</v>
      </c>
      <c r="K85" s="18" t="s">
        <v>96</v>
      </c>
      <c r="L85" s="18" t="s">
        <v>97</v>
      </c>
      <c r="M85" s="18" t="s">
        <v>61</v>
      </c>
      <c r="N85" s="19"/>
      <c r="O85" s="19"/>
      <c r="P85" s="19"/>
      <c r="Q85" s="19"/>
      <c r="R85" s="19" t="s">
        <v>98</v>
      </c>
    </row>
    <row r="86" customFormat="false" ht="42" hidden="false" customHeight="true" outlineLevel="0" collapsed="false">
      <c r="A86" s="18" t="s">
        <v>506</v>
      </c>
      <c r="B86" s="18" t="s">
        <v>53</v>
      </c>
      <c r="C86" s="18" t="s">
        <v>496</v>
      </c>
      <c r="D86" s="18" t="s">
        <v>507</v>
      </c>
      <c r="E86" s="18" t="s">
        <v>508</v>
      </c>
      <c r="F86" s="18" t="s">
        <v>509</v>
      </c>
      <c r="G86" s="18" t="s">
        <v>510</v>
      </c>
      <c r="H86" s="19"/>
      <c r="I86" s="20"/>
      <c r="J86" s="19" t="s">
        <v>95</v>
      </c>
      <c r="K86" s="18" t="s">
        <v>97</v>
      </c>
      <c r="L86" s="18" t="s">
        <v>97</v>
      </c>
      <c r="M86" s="18" t="s">
        <v>65</v>
      </c>
      <c r="N86" s="19"/>
      <c r="O86" s="19"/>
      <c r="P86" s="19"/>
      <c r="Q86" s="19"/>
      <c r="R86" s="19" t="s">
        <v>98</v>
      </c>
    </row>
    <row r="87" customFormat="false" ht="42" hidden="false" customHeight="true" outlineLevel="0" collapsed="false">
      <c r="A87" s="18" t="s">
        <v>511</v>
      </c>
      <c r="B87" s="18" t="s">
        <v>54</v>
      </c>
      <c r="C87" s="18" t="s">
        <v>496</v>
      </c>
      <c r="D87" s="18" t="s">
        <v>512</v>
      </c>
      <c r="E87" s="18" t="s">
        <v>513</v>
      </c>
      <c r="F87" s="18" t="s">
        <v>514</v>
      </c>
      <c r="G87" s="18" t="s">
        <v>515</v>
      </c>
      <c r="H87" s="19"/>
      <c r="I87" s="20"/>
      <c r="J87" s="19" t="s">
        <v>95</v>
      </c>
      <c r="K87" s="18" t="s">
        <v>97</v>
      </c>
      <c r="L87" s="18" t="s">
        <v>109</v>
      </c>
      <c r="M87" s="18" t="s">
        <v>65</v>
      </c>
      <c r="N87" s="19"/>
      <c r="O87" s="19"/>
      <c r="P87" s="19"/>
      <c r="Q87" s="19"/>
      <c r="R87" s="19" t="s">
        <v>98</v>
      </c>
    </row>
    <row r="88" customFormat="false" ht="42" hidden="false" customHeight="true" outlineLevel="0" collapsed="false">
      <c r="A88" s="18" t="s">
        <v>516</v>
      </c>
      <c r="B88" s="18" t="s">
        <v>55</v>
      </c>
      <c r="C88" s="18" t="s">
        <v>496</v>
      </c>
      <c r="D88" s="18" t="s">
        <v>517</v>
      </c>
      <c r="E88" s="18" t="s">
        <v>518</v>
      </c>
      <c r="F88" s="18" t="s">
        <v>519</v>
      </c>
      <c r="G88" s="18" t="s">
        <v>520</v>
      </c>
      <c r="H88" s="19"/>
      <c r="I88" s="20"/>
      <c r="J88" s="19" t="s">
        <v>95</v>
      </c>
      <c r="K88" s="18" t="s">
        <v>97</v>
      </c>
      <c r="L88" s="18" t="s">
        <v>109</v>
      </c>
      <c r="M88" s="18" t="s">
        <v>67</v>
      </c>
      <c r="N88" s="19"/>
      <c r="O88" s="19"/>
      <c r="P88" s="19"/>
      <c r="Q88" s="19"/>
      <c r="R88" s="19" t="s">
        <v>98</v>
      </c>
    </row>
    <row r="89" customFormat="false" ht="42" hidden="false" customHeight="true" outlineLevel="0" collapsed="false">
      <c r="A89" s="18" t="s">
        <v>521</v>
      </c>
      <c r="B89" s="18" t="s">
        <v>52</v>
      </c>
      <c r="C89" s="18" t="s">
        <v>522</v>
      </c>
      <c r="D89" s="18" t="s">
        <v>523</v>
      </c>
      <c r="E89" s="18" t="s">
        <v>524</v>
      </c>
      <c r="F89" s="18" t="s">
        <v>525</v>
      </c>
      <c r="G89" s="18" t="s">
        <v>526</v>
      </c>
      <c r="H89" s="19"/>
      <c r="I89" s="20"/>
      <c r="J89" s="19" t="s">
        <v>95</v>
      </c>
      <c r="K89" s="18" t="s">
        <v>96</v>
      </c>
      <c r="L89" s="18" t="s">
        <v>97</v>
      </c>
      <c r="M89" s="18" t="s">
        <v>61</v>
      </c>
      <c r="N89" s="19"/>
      <c r="O89" s="19"/>
      <c r="P89" s="19"/>
      <c r="Q89" s="19"/>
      <c r="R89" s="19" t="s">
        <v>98</v>
      </c>
    </row>
    <row r="90" customFormat="false" ht="42" hidden="false" customHeight="true" outlineLevel="0" collapsed="false">
      <c r="A90" s="18" t="s">
        <v>527</v>
      </c>
      <c r="B90" s="18" t="s">
        <v>6</v>
      </c>
      <c r="C90" s="18" t="s">
        <v>522</v>
      </c>
      <c r="D90" s="18" t="s">
        <v>528</v>
      </c>
      <c r="E90" s="18" t="s">
        <v>529</v>
      </c>
      <c r="F90" s="18" t="s">
        <v>530</v>
      </c>
      <c r="G90" s="18" t="s">
        <v>531</v>
      </c>
      <c r="H90" s="19"/>
      <c r="I90" s="20"/>
      <c r="J90" s="19" t="s">
        <v>95</v>
      </c>
      <c r="K90" s="18" t="s">
        <v>96</v>
      </c>
      <c r="L90" s="18" t="s">
        <v>97</v>
      </c>
      <c r="M90" s="18" t="s">
        <v>59</v>
      </c>
      <c r="N90" s="19"/>
      <c r="O90" s="19"/>
      <c r="P90" s="19"/>
      <c r="Q90" s="19"/>
      <c r="R90" s="19" t="s">
        <v>98</v>
      </c>
    </row>
    <row r="91" customFormat="false" ht="42" hidden="false" customHeight="true" outlineLevel="0" collapsed="false">
      <c r="A91" s="18" t="s">
        <v>532</v>
      </c>
      <c r="B91" s="18" t="s">
        <v>53</v>
      </c>
      <c r="C91" s="18" t="s">
        <v>522</v>
      </c>
      <c r="D91" s="18" t="s">
        <v>533</v>
      </c>
      <c r="E91" s="18" t="s">
        <v>534</v>
      </c>
      <c r="F91" s="18" t="s">
        <v>535</v>
      </c>
      <c r="G91" s="18" t="s">
        <v>536</v>
      </c>
      <c r="H91" s="19"/>
      <c r="I91" s="20"/>
      <c r="J91" s="19" t="s">
        <v>95</v>
      </c>
      <c r="K91" s="18" t="s">
        <v>97</v>
      </c>
      <c r="L91" s="18" t="s">
        <v>97</v>
      </c>
      <c r="M91" s="18" t="s">
        <v>61</v>
      </c>
      <c r="N91" s="19"/>
      <c r="O91" s="19"/>
      <c r="P91" s="19"/>
      <c r="Q91" s="19"/>
      <c r="R91" s="19" t="s">
        <v>98</v>
      </c>
    </row>
    <row r="92" customFormat="false" ht="42" hidden="false" customHeight="true" outlineLevel="0" collapsed="false">
      <c r="A92" s="18" t="s">
        <v>537</v>
      </c>
      <c r="B92" s="18" t="s">
        <v>54</v>
      </c>
      <c r="C92" s="18" t="s">
        <v>522</v>
      </c>
      <c r="D92" s="18" t="s">
        <v>538</v>
      </c>
      <c r="E92" s="18" t="s">
        <v>539</v>
      </c>
      <c r="F92" s="18" t="s">
        <v>540</v>
      </c>
      <c r="G92" s="18" t="s">
        <v>541</v>
      </c>
      <c r="H92" s="19"/>
      <c r="I92" s="20"/>
      <c r="J92" s="19" t="s">
        <v>95</v>
      </c>
      <c r="K92" s="18" t="s">
        <v>97</v>
      </c>
      <c r="L92" s="18" t="s">
        <v>109</v>
      </c>
      <c r="M92" s="18" t="s">
        <v>63</v>
      </c>
      <c r="N92" s="19"/>
      <c r="O92" s="19"/>
      <c r="P92" s="19"/>
      <c r="Q92" s="19"/>
      <c r="R92" s="19" t="s">
        <v>98</v>
      </c>
    </row>
    <row r="93" customFormat="false" ht="42" hidden="false" customHeight="true" outlineLevel="0" collapsed="false">
      <c r="A93" s="18" t="s">
        <v>542</v>
      </c>
      <c r="B93" s="18" t="s">
        <v>55</v>
      </c>
      <c r="C93" s="18" t="s">
        <v>522</v>
      </c>
      <c r="D93" s="18" t="s">
        <v>543</v>
      </c>
      <c r="E93" s="18" t="s">
        <v>544</v>
      </c>
      <c r="F93" s="18" t="s">
        <v>545</v>
      </c>
      <c r="G93" s="18" t="s">
        <v>546</v>
      </c>
      <c r="H93" s="19"/>
      <c r="I93" s="20"/>
      <c r="J93" s="19" t="s">
        <v>95</v>
      </c>
      <c r="K93" s="18" t="s">
        <v>96</v>
      </c>
      <c r="L93" s="18" t="s">
        <v>97</v>
      </c>
      <c r="M93" s="18" t="s">
        <v>67</v>
      </c>
      <c r="N93" s="19"/>
      <c r="O93" s="19"/>
      <c r="P93" s="19"/>
      <c r="Q93" s="19"/>
      <c r="R93" s="19" t="s">
        <v>98</v>
      </c>
    </row>
    <row r="94" customFormat="false" ht="42" hidden="false" customHeight="true" outlineLevel="0" collapsed="false">
      <c r="A94" s="18" t="s">
        <v>547</v>
      </c>
      <c r="B94" s="18" t="s">
        <v>51</v>
      </c>
      <c r="C94" s="18" t="s">
        <v>548</v>
      </c>
      <c r="D94" s="18" t="s">
        <v>549</v>
      </c>
      <c r="E94" s="18" t="s">
        <v>550</v>
      </c>
      <c r="F94" s="18" t="s">
        <v>551</v>
      </c>
      <c r="G94" s="18" t="s">
        <v>552</v>
      </c>
      <c r="H94" s="19"/>
      <c r="I94" s="20"/>
      <c r="J94" s="19" t="s">
        <v>95</v>
      </c>
      <c r="K94" s="18" t="s">
        <v>96</v>
      </c>
      <c r="L94" s="18" t="s">
        <v>97</v>
      </c>
      <c r="M94" s="18" t="s">
        <v>61</v>
      </c>
      <c r="N94" s="19"/>
      <c r="O94" s="19"/>
      <c r="P94" s="19"/>
      <c r="Q94" s="19"/>
      <c r="R94" s="19" t="s">
        <v>98</v>
      </c>
    </row>
    <row r="95" customFormat="false" ht="42" hidden="false" customHeight="true" outlineLevel="0" collapsed="false">
      <c r="A95" s="18" t="s">
        <v>553</v>
      </c>
      <c r="B95" s="18" t="s">
        <v>52</v>
      </c>
      <c r="C95" s="18" t="s">
        <v>548</v>
      </c>
      <c r="D95" s="18" t="s">
        <v>554</v>
      </c>
      <c r="E95" s="18" t="s">
        <v>555</v>
      </c>
      <c r="F95" s="18" t="s">
        <v>556</v>
      </c>
      <c r="G95" s="18" t="s">
        <v>557</v>
      </c>
      <c r="H95" s="19"/>
      <c r="I95" s="20"/>
      <c r="J95" s="19" t="s">
        <v>95</v>
      </c>
      <c r="K95" s="18" t="s">
        <v>96</v>
      </c>
      <c r="L95" s="18" t="s">
        <v>109</v>
      </c>
      <c r="M95" s="18" t="s">
        <v>65</v>
      </c>
      <c r="N95" s="19"/>
      <c r="O95" s="19"/>
      <c r="P95" s="19"/>
      <c r="Q95" s="19"/>
      <c r="R95" s="19" t="s">
        <v>98</v>
      </c>
    </row>
    <row r="96" customFormat="false" ht="42" hidden="false" customHeight="true" outlineLevel="0" collapsed="false">
      <c r="A96" s="18" t="s">
        <v>558</v>
      </c>
      <c r="B96" s="18" t="s">
        <v>53</v>
      </c>
      <c r="C96" s="18" t="s">
        <v>548</v>
      </c>
      <c r="D96" s="18" t="s">
        <v>559</v>
      </c>
      <c r="E96" s="18" t="s">
        <v>560</v>
      </c>
      <c r="F96" s="18" t="s">
        <v>561</v>
      </c>
      <c r="G96" s="18" t="s">
        <v>562</v>
      </c>
      <c r="H96" s="19"/>
      <c r="I96" s="20"/>
      <c r="J96" s="19" t="s">
        <v>95</v>
      </c>
      <c r="K96" s="18" t="s">
        <v>97</v>
      </c>
      <c r="L96" s="18" t="s">
        <v>109</v>
      </c>
      <c r="M96" s="18" t="s">
        <v>65</v>
      </c>
      <c r="N96" s="19"/>
      <c r="O96" s="19"/>
      <c r="P96" s="19"/>
      <c r="Q96" s="19"/>
      <c r="R96" s="19" t="s">
        <v>98</v>
      </c>
    </row>
    <row r="97" customFormat="false" ht="42" hidden="false" customHeight="true" outlineLevel="0" collapsed="false">
      <c r="A97" s="18" t="s">
        <v>563</v>
      </c>
      <c r="B97" s="18" t="s">
        <v>54</v>
      </c>
      <c r="C97" s="18" t="s">
        <v>548</v>
      </c>
      <c r="D97" s="18" t="s">
        <v>564</v>
      </c>
      <c r="E97" s="18" t="s">
        <v>565</v>
      </c>
      <c r="F97" s="18" t="s">
        <v>566</v>
      </c>
      <c r="G97" s="18" t="s">
        <v>567</v>
      </c>
      <c r="H97" s="19"/>
      <c r="I97" s="20"/>
      <c r="J97" s="19" t="s">
        <v>95</v>
      </c>
      <c r="K97" s="18" t="s">
        <v>97</v>
      </c>
      <c r="L97" s="18" t="s">
        <v>97</v>
      </c>
      <c r="M97" s="18" t="s">
        <v>61</v>
      </c>
      <c r="N97" s="19"/>
      <c r="O97" s="19"/>
      <c r="P97" s="19"/>
      <c r="Q97" s="19"/>
      <c r="R97" s="19" t="s">
        <v>98</v>
      </c>
    </row>
    <row r="98" customFormat="false" ht="42" hidden="false" customHeight="true" outlineLevel="0" collapsed="false">
      <c r="A98" s="18" t="s">
        <v>568</v>
      </c>
      <c r="B98" s="18" t="s">
        <v>55</v>
      </c>
      <c r="C98" s="18" t="s">
        <v>548</v>
      </c>
      <c r="D98" s="18" t="s">
        <v>569</v>
      </c>
      <c r="E98" s="18" t="s">
        <v>570</v>
      </c>
      <c r="F98" s="18" t="s">
        <v>571</v>
      </c>
      <c r="G98" s="18" t="s">
        <v>572</v>
      </c>
      <c r="H98" s="19"/>
      <c r="I98" s="20"/>
      <c r="J98" s="19" t="s">
        <v>95</v>
      </c>
      <c r="K98" s="18" t="s">
        <v>97</v>
      </c>
      <c r="L98" s="18" t="s">
        <v>109</v>
      </c>
      <c r="M98" s="18" t="s">
        <v>65</v>
      </c>
      <c r="N98" s="19"/>
      <c r="O98" s="19"/>
      <c r="P98" s="19"/>
      <c r="Q98" s="19"/>
      <c r="R98" s="19" t="s">
        <v>98</v>
      </c>
    </row>
    <row r="99" customFormat="false" ht="42" hidden="false" customHeight="true" outlineLevel="0" collapsed="false">
      <c r="A99" s="18" t="s">
        <v>573</v>
      </c>
      <c r="B99" s="18" t="s">
        <v>56</v>
      </c>
      <c r="C99" s="18" t="s">
        <v>548</v>
      </c>
      <c r="D99" s="18" t="s">
        <v>574</v>
      </c>
      <c r="E99" s="18" t="s">
        <v>575</v>
      </c>
      <c r="F99" s="18" t="s">
        <v>576</v>
      </c>
      <c r="G99" s="18" t="s">
        <v>577</v>
      </c>
      <c r="H99" s="19"/>
      <c r="I99" s="20"/>
      <c r="J99" s="19" t="s">
        <v>95</v>
      </c>
      <c r="K99" s="18" t="s">
        <v>109</v>
      </c>
      <c r="L99" s="18" t="s">
        <v>109</v>
      </c>
      <c r="M99" s="18" t="s">
        <v>65</v>
      </c>
      <c r="N99" s="19"/>
      <c r="O99" s="19"/>
      <c r="P99" s="19"/>
      <c r="Q99" s="19"/>
      <c r="R99" s="19" t="s">
        <v>98</v>
      </c>
    </row>
    <row r="100" customFormat="false" ht="42" hidden="false" customHeight="true" outlineLevel="0" collapsed="false">
      <c r="A100" s="18" t="s">
        <v>578</v>
      </c>
      <c r="B100" s="18" t="s">
        <v>52</v>
      </c>
      <c r="C100" s="18" t="s">
        <v>579</v>
      </c>
      <c r="D100" s="18" t="s">
        <v>580</v>
      </c>
      <c r="E100" s="18" t="s">
        <v>581</v>
      </c>
      <c r="F100" s="18" t="s">
        <v>582</v>
      </c>
      <c r="G100" s="18" t="s">
        <v>583</v>
      </c>
      <c r="H100" s="19"/>
      <c r="I100" s="20"/>
      <c r="J100" s="19" t="s">
        <v>95</v>
      </c>
      <c r="K100" s="18" t="s">
        <v>96</v>
      </c>
      <c r="L100" s="18" t="s">
        <v>97</v>
      </c>
      <c r="M100" s="18" t="s">
        <v>61</v>
      </c>
      <c r="N100" s="19"/>
      <c r="O100" s="19"/>
      <c r="P100" s="19"/>
      <c r="Q100" s="19"/>
      <c r="R100" s="19" t="s">
        <v>98</v>
      </c>
    </row>
    <row r="101" customFormat="false" ht="42" hidden="false" customHeight="true" outlineLevel="0" collapsed="false">
      <c r="A101" s="18" t="s">
        <v>584</v>
      </c>
      <c r="B101" s="18" t="s">
        <v>6</v>
      </c>
      <c r="C101" s="18" t="s">
        <v>579</v>
      </c>
      <c r="D101" s="18" t="s">
        <v>585</v>
      </c>
      <c r="E101" s="18" t="s">
        <v>586</v>
      </c>
      <c r="F101" s="18" t="s">
        <v>587</v>
      </c>
      <c r="G101" s="18" t="s">
        <v>588</v>
      </c>
      <c r="H101" s="19"/>
      <c r="I101" s="20"/>
      <c r="J101" s="19" t="s">
        <v>95</v>
      </c>
      <c r="K101" s="18" t="s">
        <v>96</v>
      </c>
      <c r="L101" s="18" t="s">
        <v>97</v>
      </c>
      <c r="M101" s="18" t="s">
        <v>61</v>
      </c>
      <c r="N101" s="19"/>
      <c r="O101" s="19"/>
      <c r="P101" s="19"/>
      <c r="Q101" s="19"/>
      <c r="R101" s="19" t="s">
        <v>98</v>
      </c>
    </row>
    <row r="102" customFormat="false" ht="42" hidden="false" customHeight="true" outlineLevel="0" collapsed="false">
      <c r="A102" s="18" t="s">
        <v>589</v>
      </c>
      <c r="B102" s="18" t="s">
        <v>53</v>
      </c>
      <c r="C102" s="18" t="s">
        <v>579</v>
      </c>
      <c r="D102" s="18" t="s">
        <v>590</v>
      </c>
      <c r="E102" s="18" t="s">
        <v>591</v>
      </c>
      <c r="F102" s="18" t="s">
        <v>592</v>
      </c>
      <c r="G102" s="18" t="s">
        <v>593</v>
      </c>
      <c r="H102" s="19"/>
      <c r="I102" s="20"/>
      <c r="J102" s="19" t="s">
        <v>95</v>
      </c>
      <c r="K102" s="18" t="s">
        <v>97</v>
      </c>
      <c r="L102" s="18" t="s">
        <v>97</v>
      </c>
      <c r="M102" s="18" t="s">
        <v>61</v>
      </c>
      <c r="N102" s="19"/>
      <c r="O102" s="19"/>
      <c r="P102" s="19"/>
      <c r="Q102" s="19"/>
      <c r="R102" s="19" t="s">
        <v>98</v>
      </c>
    </row>
    <row r="103" customFormat="false" ht="42" hidden="false" customHeight="true" outlineLevel="0" collapsed="false">
      <c r="A103" s="18" t="s">
        <v>594</v>
      </c>
      <c r="B103" s="18" t="s">
        <v>54</v>
      </c>
      <c r="C103" s="18" t="s">
        <v>579</v>
      </c>
      <c r="D103" s="18" t="s">
        <v>595</v>
      </c>
      <c r="E103" s="18" t="s">
        <v>596</v>
      </c>
      <c r="F103" s="18" t="s">
        <v>597</v>
      </c>
      <c r="G103" s="18" t="s">
        <v>598</v>
      </c>
      <c r="H103" s="19"/>
      <c r="I103" s="20"/>
      <c r="J103" s="19" t="s">
        <v>95</v>
      </c>
      <c r="K103" s="18" t="s">
        <v>96</v>
      </c>
      <c r="L103" s="18" t="s">
        <v>97</v>
      </c>
      <c r="M103" s="18" t="s">
        <v>63</v>
      </c>
      <c r="N103" s="19"/>
      <c r="O103" s="19"/>
      <c r="P103" s="19"/>
      <c r="Q103" s="19"/>
      <c r="R103" s="19" t="s">
        <v>98</v>
      </c>
    </row>
    <row r="104" customFormat="false" ht="42" hidden="false" customHeight="true" outlineLevel="0" collapsed="false">
      <c r="A104" s="18" t="s">
        <v>599</v>
      </c>
      <c r="B104" s="18" t="s">
        <v>55</v>
      </c>
      <c r="C104" s="18" t="s">
        <v>579</v>
      </c>
      <c r="D104" s="18" t="s">
        <v>600</v>
      </c>
      <c r="E104" s="18" t="s">
        <v>601</v>
      </c>
      <c r="F104" s="18" t="s">
        <v>602</v>
      </c>
      <c r="G104" s="18" t="s">
        <v>603</v>
      </c>
      <c r="H104" s="19"/>
      <c r="I104" s="20"/>
      <c r="J104" s="19" t="s">
        <v>95</v>
      </c>
      <c r="K104" s="18" t="s">
        <v>96</v>
      </c>
      <c r="L104" s="18" t="s">
        <v>97</v>
      </c>
      <c r="M104" s="18" t="s">
        <v>67</v>
      </c>
      <c r="N104" s="19"/>
      <c r="O104" s="19"/>
      <c r="P104" s="19"/>
      <c r="Q104" s="19"/>
      <c r="R104" s="19" t="s">
        <v>98</v>
      </c>
    </row>
    <row r="105" customFormat="false" ht="42" hidden="false" customHeight="true" outlineLevel="0" collapsed="false">
      <c r="A105" s="18" t="s">
        <v>604</v>
      </c>
      <c r="B105" s="18" t="s">
        <v>53</v>
      </c>
      <c r="C105" s="18" t="s">
        <v>605</v>
      </c>
      <c r="D105" s="18" t="s">
        <v>606</v>
      </c>
      <c r="E105" s="18" t="s">
        <v>607</v>
      </c>
      <c r="F105" s="18" t="s">
        <v>608</v>
      </c>
      <c r="G105" s="18" t="s">
        <v>609</v>
      </c>
      <c r="H105" s="19"/>
      <c r="I105" s="20"/>
      <c r="J105" s="19" t="s">
        <v>95</v>
      </c>
      <c r="K105" s="18" t="s">
        <v>97</v>
      </c>
      <c r="L105" s="18" t="s">
        <v>97</v>
      </c>
      <c r="M105" s="18" t="s">
        <v>59</v>
      </c>
      <c r="N105" s="19"/>
      <c r="O105" s="19"/>
      <c r="P105" s="19"/>
      <c r="Q105" s="19"/>
      <c r="R105" s="19" t="s">
        <v>98</v>
      </c>
    </row>
    <row r="106" customFormat="false" ht="42" hidden="false" customHeight="true" outlineLevel="0" collapsed="false">
      <c r="A106" s="18" t="s">
        <v>610</v>
      </c>
      <c r="B106" s="18" t="s">
        <v>54</v>
      </c>
      <c r="C106" s="18" t="s">
        <v>605</v>
      </c>
      <c r="D106" s="18" t="s">
        <v>611</v>
      </c>
      <c r="E106" s="18" t="s">
        <v>612</v>
      </c>
      <c r="F106" s="18" t="s">
        <v>613</v>
      </c>
      <c r="G106" s="18" t="s">
        <v>614</v>
      </c>
      <c r="H106" s="19"/>
      <c r="I106" s="20"/>
      <c r="J106" s="19" t="s">
        <v>95</v>
      </c>
      <c r="K106" s="18" t="s">
        <v>97</v>
      </c>
      <c r="L106" s="18" t="s">
        <v>97</v>
      </c>
      <c r="M106" s="18" t="s">
        <v>61</v>
      </c>
      <c r="N106" s="19"/>
      <c r="O106" s="19"/>
      <c r="P106" s="19"/>
      <c r="Q106" s="19"/>
      <c r="R106" s="19" t="s">
        <v>98</v>
      </c>
    </row>
    <row r="107" customFormat="false" ht="42" hidden="false" customHeight="true" outlineLevel="0" collapsed="false">
      <c r="A107" s="18" t="s">
        <v>615</v>
      </c>
      <c r="B107" s="18" t="s">
        <v>55</v>
      </c>
      <c r="C107" s="18" t="s">
        <v>605</v>
      </c>
      <c r="D107" s="18" t="s">
        <v>616</v>
      </c>
      <c r="E107" s="18" t="s">
        <v>617</v>
      </c>
      <c r="F107" s="18" t="s">
        <v>618</v>
      </c>
      <c r="G107" s="18" t="s">
        <v>619</v>
      </c>
      <c r="H107" s="19"/>
      <c r="I107" s="20"/>
      <c r="J107" s="19" t="s">
        <v>95</v>
      </c>
      <c r="K107" s="18" t="s">
        <v>96</v>
      </c>
      <c r="L107" s="18" t="s">
        <v>97</v>
      </c>
      <c r="M107" s="18" t="s">
        <v>65</v>
      </c>
      <c r="N107" s="19"/>
      <c r="O107" s="19"/>
      <c r="P107" s="19"/>
      <c r="Q107" s="19"/>
      <c r="R107" s="19" t="s">
        <v>98</v>
      </c>
    </row>
    <row r="108" customFormat="false" ht="42" hidden="false" customHeight="true" outlineLevel="0" collapsed="false">
      <c r="A108" s="18" t="s">
        <v>620</v>
      </c>
      <c r="B108" s="18" t="s">
        <v>56</v>
      </c>
      <c r="C108" s="18" t="s">
        <v>605</v>
      </c>
      <c r="D108" s="18" t="s">
        <v>621</v>
      </c>
      <c r="E108" s="18" t="s">
        <v>622</v>
      </c>
      <c r="F108" s="18" t="s">
        <v>623</v>
      </c>
      <c r="G108" s="18" t="s">
        <v>624</v>
      </c>
      <c r="H108" s="19"/>
      <c r="I108" s="20"/>
      <c r="J108" s="19" t="s">
        <v>95</v>
      </c>
      <c r="K108" s="18" t="s">
        <v>97</v>
      </c>
      <c r="L108" s="18" t="s">
        <v>97</v>
      </c>
      <c r="M108" s="18" t="s">
        <v>65</v>
      </c>
      <c r="N108" s="19"/>
      <c r="O108" s="19"/>
      <c r="P108" s="19"/>
      <c r="Q108" s="19"/>
      <c r="R108" s="19" t="s">
        <v>98</v>
      </c>
    </row>
    <row r="109" customFormat="false" ht="42" hidden="false" customHeight="true" outlineLevel="0" collapsed="false">
      <c r="A109" s="21" t="s">
        <v>625</v>
      </c>
      <c r="B109" s="21" t="s">
        <v>56</v>
      </c>
      <c r="C109" s="21" t="s">
        <v>605</v>
      </c>
      <c r="D109" s="21" t="s">
        <v>626</v>
      </c>
      <c r="E109" s="21" t="s">
        <v>627</v>
      </c>
      <c r="F109" s="21" t="s">
        <v>628</v>
      </c>
      <c r="G109" s="21" t="s">
        <v>629</v>
      </c>
      <c r="H109" s="22"/>
      <c r="I109" s="23"/>
      <c r="J109" s="22" t="s">
        <v>95</v>
      </c>
      <c r="K109" s="21" t="s">
        <v>109</v>
      </c>
      <c r="L109" s="21" t="s">
        <v>120</v>
      </c>
      <c r="M109" s="21" t="s">
        <v>61</v>
      </c>
      <c r="N109" s="22"/>
      <c r="O109" s="22"/>
      <c r="P109" s="22"/>
      <c r="Q109" s="22"/>
      <c r="R109" s="22" t="s">
        <v>98</v>
      </c>
    </row>
  </sheetData>
  <mergeCells count="2">
    <mergeCell ref="A2:R2"/>
    <mergeCell ref="A3:R3"/>
  </mergeCells>
  <conditionalFormatting sqref="J6:J109">
    <cfRule type="containsText" priority="2" operator="containsText" aboveAverage="0" equalAverage="0" bottom="0" percent="0" rank="0" text="Complete" dxfId="8">
      <formula>NOT(ISERROR(SEARCH("Complete",J6)))</formula>
    </cfRule>
    <cfRule type="containsText" priority="3" operator="containsText" aboveAverage="0" equalAverage="0" bottom="0" percent="0" rank="0" text="Blocked" dxfId="9">
      <formula>NOT(ISERROR(SEARCH("Blocked",J6)))</formula>
    </cfRule>
  </conditionalFormatting>
  <conditionalFormatting sqref="K6:K109">
    <cfRule type="containsText" priority="4" operator="containsText" aboveAverage="0" equalAverage="0" bottom="0" percent="0" rank="0" text="Critical" dxfId="9">
      <formula>NOT(ISERROR(SEARCH("Critical",K6)))</formula>
    </cfRule>
    <cfRule type="containsText" priority="5" operator="containsText" aboveAverage="0" equalAverage="0" bottom="0" percent="0" rank="0" text="High" dxfId="10">
      <formula>NOT(ISERROR(SEARCH("High",K6)))</formula>
    </cfRule>
  </conditionalFormatting>
  <dataValidations count="6">
    <dataValidation allowBlank="false" errorStyle="stop" operator="between" showDropDown="false" showErrorMessage="false" showInputMessage="false" sqref="J6:J109" type="list">
      <formula1>"Not Started,In Progress,Blocked,Complete,N/A"</formula1>
      <formula2>0</formula2>
    </dataValidation>
    <dataValidation allowBlank="false" errorStyle="stop" operator="between" showDropDown="false" showErrorMessage="false" showInputMessage="false" sqref="K6:K109" type="list">
      <formula1>"Critical,High,Medium,Low,N/A"</formula1>
      <formula2>0</formula2>
    </dataValidation>
    <dataValidation allowBlank="false" errorStyle="stop" operator="between" showDropDown="false" showErrorMessage="false" showInputMessage="false" sqref="R6:R109" type="list">
      <formula1>"Keep,Revise,Remove"</formula1>
      <formula2>0</formula2>
    </dataValidation>
    <dataValidation allowBlank="false" errorStyle="stop" operator="between" showDropDown="false" showErrorMessage="false" showInputMessage="false" sqref="M6:M109" type="list">
      <formula1>"Preserve,Protect,Combine,Standardize,Retire"</formula1>
      <formula2>0</formula2>
    </dataValidation>
    <dataValidation allowBlank="true" error="Choose one of: High, Medium, Low" errorStyle="stop" errorTitle="Pick from the list" operator="between" showDropDown="false" showErrorMessage="true" showInputMessage="false" sqref="L6:L109" type="list">
      <formula1>"High,Medium,Low"</formula1>
      <formula2>0</formula2>
    </dataValidation>
    <dataValidation allowBlank="true" error="Enter a date, for example 3/15/2027." errorStyle="stop" errorTitle="Date needed" operator="greaterThan" showDropDown="false" showErrorMessage="true" showInputMessage="false" sqref="I6:I109" type="date">
      <formula1>36526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3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&amp;C&amp;"Calibri,Regular"&amp;8 &amp;A · page &amp;P of &amp;N</oddFooter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1A18"/>
    <pageSetUpPr fitToPage="true"/>
  </sheetPr>
  <dimension ref="A2:I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5" topLeftCell="E6" activePane="bottomRight" state="frozen"/>
      <selection pane="topLeft" activeCell="A1" activeCellId="0" sqref="A1"/>
      <selection pane="topRight" activeCell="E1" activeCellId="0" sqref="E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2"/>
    <col collapsed="false" customWidth="true" hidden="false" outlineLevel="0" max="3" min="3" style="0" width="54"/>
    <col collapsed="false" customWidth="true" hidden="false" outlineLevel="0" max="4" min="4" style="0" width="34"/>
    <col collapsed="false" customWidth="true" hidden="false" outlineLevel="0" max="5" min="5" style="0" width="20"/>
    <col collapsed="false" customWidth="true" hidden="false" outlineLevel="0" max="6" min="6" style="0" width="16"/>
    <col collapsed="false" customWidth="true" hidden="false" outlineLevel="0" max="7" min="7" style="0" width="32"/>
    <col collapsed="false" customWidth="true" hidden="false" outlineLevel="0" max="8" min="8" style="0" width="24"/>
    <col collapsed="false" customWidth="true" hidden="false" outlineLevel="0" max="9" min="9" style="0" width="14"/>
  </cols>
  <sheetData>
    <row r="2" customFormat="false" ht="24" hidden="false" customHeight="true" outlineLevel="0" collapsed="false">
      <c r="A2" s="1" t="s">
        <v>630</v>
      </c>
      <c r="B2" s="1"/>
      <c r="C2" s="1"/>
      <c r="D2" s="1"/>
      <c r="E2" s="1"/>
      <c r="F2" s="1"/>
      <c r="G2" s="1"/>
      <c r="H2" s="1"/>
      <c r="I2" s="1"/>
    </row>
    <row r="3" customFormat="false" ht="18" hidden="false" customHeight="true" outlineLevel="0" collapsed="false">
      <c r="A3" s="2" t="s">
        <v>631</v>
      </c>
      <c r="B3" s="2"/>
      <c r="C3" s="2"/>
      <c r="D3" s="2"/>
      <c r="E3" s="2"/>
      <c r="F3" s="2"/>
      <c r="G3" s="2"/>
      <c r="H3" s="2"/>
      <c r="I3" s="2"/>
    </row>
    <row r="4" customFormat="false" ht="15" hidden="false" customHeight="false" outlineLevel="0" collapsed="false">
      <c r="A4" s="4"/>
      <c r="B4" s="4"/>
      <c r="C4" s="4"/>
      <c r="D4" s="4"/>
      <c r="E4" s="4"/>
      <c r="F4" s="4"/>
      <c r="G4" s="4"/>
      <c r="H4" s="4"/>
      <c r="I4" s="4"/>
    </row>
    <row r="5" customFormat="false" ht="23.85" hidden="false" customHeight="false" outlineLevel="0" collapsed="false">
      <c r="A5" s="17" t="s">
        <v>632</v>
      </c>
      <c r="B5" s="17" t="s">
        <v>633</v>
      </c>
      <c r="C5" s="17" t="s">
        <v>634</v>
      </c>
      <c r="D5" s="17" t="s">
        <v>635</v>
      </c>
      <c r="E5" s="17" t="s">
        <v>636</v>
      </c>
      <c r="F5" s="17" t="s">
        <v>80</v>
      </c>
      <c r="G5" s="17" t="s">
        <v>637</v>
      </c>
      <c r="H5" s="17" t="s">
        <v>638</v>
      </c>
      <c r="I5" s="17" t="s">
        <v>88</v>
      </c>
    </row>
    <row r="6" customFormat="false" ht="42" hidden="false" customHeight="true" outlineLevel="0" collapsed="false">
      <c r="A6" s="18" t="s">
        <v>639</v>
      </c>
      <c r="B6" s="18" t="s">
        <v>6</v>
      </c>
      <c r="C6" s="18" t="s">
        <v>640</v>
      </c>
      <c r="D6" s="18" t="s">
        <v>641</v>
      </c>
      <c r="E6" s="19"/>
      <c r="F6" s="19" t="s">
        <v>95</v>
      </c>
      <c r="G6" s="19"/>
      <c r="H6" s="19"/>
      <c r="I6" s="19" t="s">
        <v>98</v>
      </c>
    </row>
    <row r="7" customFormat="false" ht="42" hidden="false" customHeight="true" outlineLevel="0" collapsed="false">
      <c r="A7" s="18" t="s">
        <v>642</v>
      </c>
      <c r="B7" s="18" t="s">
        <v>6</v>
      </c>
      <c r="C7" s="18" t="s">
        <v>643</v>
      </c>
      <c r="D7" s="18" t="s">
        <v>644</v>
      </c>
      <c r="E7" s="19"/>
      <c r="F7" s="19" t="s">
        <v>95</v>
      </c>
      <c r="G7" s="19"/>
      <c r="H7" s="19"/>
      <c r="I7" s="19" t="s">
        <v>98</v>
      </c>
    </row>
    <row r="8" customFormat="false" ht="42" hidden="false" customHeight="true" outlineLevel="0" collapsed="false">
      <c r="A8" s="18" t="s">
        <v>645</v>
      </c>
      <c r="B8" s="18" t="s">
        <v>6</v>
      </c>
      <c r="C8" s="18" t="s">
        <v>646</v>
      </c>
      <c r="D8" s="18" t="s">
        <v>647</v>
      </c>
      <c r="E8" s="19"/>
      <c r="F8" s="19" t="s">
        <v>95</v>
      </c>
      <c r="G8" s="19"/>
      <c r="H8" s="19"/>
      <c r="I8" s="19" t="s">
        <v>98</v>
      </c>
    </row>
    <row r="9" customFormat="false" ht="42" hidden="false" customHeight="true" outlineLevel="0" collapsed="false">
      <c r="A9" s="18" t="s">
        <v>648</v>
      </c>
      <c r="B9" s="18" t="s">
        <v>6</v>
      </c>
      <c r="C9" s="18" t="s">
        <v>649</v>
      </c>
      <c r="D9" s="18" t="s">
        <v>650</v>
      </c>
      <c r="E9" s="19"/>
      <c r="F9" s="19" t="s">
        <v>95</v>
      </c>
      <c r="G9" s="19"/>
      <c r="H9" s="19"/>
      <c r="I9" s="19" t="s">
        <v>98</v>
      </c>
    </row>
    <row r="10" customFormat="false" ht="42" hidden="false" customHeight="true" outlineLevel="0" collapsed="false">
      <c r="A10" s="18" t="s">
        <v>651</v>
      </c>
      <c r="B10" s="18" t="s">
        <v>6</v>
      </c>
      <c r="C10" s="18" t="s">
        <v>652</v>
      </c>
      <c r="D10" s="18" t="s">
        <v>653</v>
      </c>
      <c r="E10" s="19"/>
      <c r="F10" s="19" t="s">
        <v>95</v>
      </c>
      <c r="G10" s="19"/>
      <c r="H10" s="19"/>
      <c r="I10" s="19" t="s">
        <v>98</v>
      </c>
    </row>
    <row r="11" customFormat="false" ht="42" hidden="false" customHeight="true" outlineLevel="0" collapsed="false">
      <c r="A11" s="18" t="s">
        <v>654</v>
      </c>
      <c r="B11" s="18" t="s">
        <v>6</v>
      </c>
      <c r="C11" s="18" t="s">
        <v>655</v>
      </c>
      <c r="D11" s="18" t="s">
        <v>656</v>
      </c>
      <c r="E11" s="19"/>
      <c r="F11" s="19" t="s">
        <v>95</v>
      </c>
      <c r="G11" s="19"/>
      <c r="H11" s="19"/>
      <c r="I11" s="19" t="s">
        <v>98</v>
      </c>
    </row>
    <row r="12" customFormat="false" ht="42" hidden="false" customHeight="true" outlineLevel="0" collapsed="false">
      <c r="A12" s="18" t="s">
        <v>657</v>
      </c>
      <c r="B12" s="18" t="s">
        <v>6</v>
      </c>
      <c r="C12" s="18" t="s">
        <v>658</v>
      </c>
      <c r="D12" s="18" t="s">
        <v>427</v>
      </c>
      <c r="E12" s="19"/>
      <c r="F12" s="19" t="s">
        <v>95</v>
      </c>
      <c r="G12" s="19"/>
      <c r="H12" s="19"/>
      <c r="I12" s="19" t="s">
        <v>98</v>
      </c>
    </row>
    <row r="13" customFormat="false" ht="42" hidden="false" customHeight="true" outlineLevel="0" collapsed="false">
      <c r="A13" s="18" t="s">
        <v>659</v>
      </c>
      <c r="B13" s="18" t="s">
        <v>6</v>
      </c>
      <c r="C13" s="18" t="s">
        <v>660</v>
      </c>
      <c r="D13" s="18" t="s">
        <v>661</v>
      </c>
      <c r="E13" s="19"/>
      <c r="F13" s="19" t="s">
        <v>95</v>
      </c>
      <c r="G13" s="19"/>
      <c r="H13" s="19"/>
      <c r="I13" s="19" t="s">
        <v>98</v>
      </c>
    </row>
    <row r="14" customFormat="false" ht="42" hidden="false" customHeight="true" outlineLevel="0" collapsed="false">
      <c r="A14" s="18" t="s">
        <v>662</v>
      </c>
      <c r="B14" s="18" t="s">
        <v>6</v>
      </c>
      <c r="C14" s="18" t="s">
        <v>663</v>
      </c>
      <c r="D14" s="18" t="s">
        <v>664</v>
      </c>
      <c r="E14" s="19"/>
      <c r="F14" s="19" t="s">
        <v>95</v>
      </c>
      <c r="G14" s="19"/>
      <c r="H14" s="19"/>
      <c r="I14" s="19" t="s">
        <v>98</v>
      </c>
    </row>
    <row r="15" customFormat="false" ht="42" hidden="false" customHeight="true" outlineLevel="0" collapsed="false">
      <c r="A15" s="18" t="s">
        <v>665</v>
      </c>
      <c r="B15" s="18" t="s">
        <v>6</v>
      </c>
      <c r="C15" s="18" t="s">
        <v>666</v>
      </c>
      <c r="D15" s="18" t="s">
        <v>667</v>
      </c>
      <c r="E15" s="19"/>
      <c r="F15" s="19" t="s">
        <v>95</v>
      </c>
      <c r="G15" s="19"/>
      <c r="H15" s="19"/>
      <c r="I15" s="19" t="s">
        <v>98</v>
      </c>
    </row>
    <row r="16" customFormat="false" ht="42" hidden="false" customHeight="true" outlineLevel="0" collapsed="false">
      <c r="A16" s="18" t="s">
        <v>188</v>
      </c>
      <c r="B16" s="18" t="s">
        <v>6</v>
      </c>
      <c r="C16" s="18" t="s">
        <v>668</v>
      </c>
      <c r="D16" s="18" t="s">
        <v>669</v>
      </c>
      <c r="E16" s="19"/>
      <c r="F16" s="19" t="s">
        <v>95</v>
      </c>
      <c r="G16" s="19"/>
      <c r="H16" s="19"/>
      <c r="I16" s="19" t="s">
        <v>98</v>
      </c>
    </row>
    <row r="17" customFormat="false" ht="42" hidden="false" customHeight="true" outlineLevel="0" collapsed="false">
      <c r="A17" s="21" t="s">
        <v>670</v>
      </c>
      <c r="B17" s="21" t="s">
        <v>6</v>
      </c>
      <c r="C17" s="21" t="s">
        <v>671</v>
      </c>
      <c r="D17" s="21" t="s">
        <v>672</v>
      </c>
      <c r="E17" s="22"/>
      <c r="F17" s="22" t="s">
        <v>95</v>
      </c>
      <c r="G17" s="22"/>
      <c r="H17" s="22"/>
      <c r="I17" s="22" t="s">
        <v>98</v>
      </c>
    </row>
  </sheetData>
  <mergeCells count="2">
    <mergeCell ref="A2:I2"/>
    <mergeCell ref="A3:I3"/>
  </mergeCells>
  <conditionalFormatting sqref="F6:F17">
    <cfRule type="containsText" priority="2" operator="containsText" aboveAverage="0" equalAverage="0" bottom="0" percent="0" rank="0" text="Blocked" dxfId="11">
      <formula>NOT(ISERROR(SEARCH("Blocked",F6)))</formula>
    </cfRule>
    <cfRule type="containsText" priority="3" operator="containsText" aboveAverage="0" equalAverage="0" bottom="0" percent="0" rank="0" text="Ready" dxfId="12">
      <formula>NOT(ISERROR(SEARCH("Ready",F6)))</formula>
    </cfRule>
  </conditionalFormatting>
  <dataValidations count="2">
    <dataValidation allowBlank="false" errorStyle="stop" operator="between" showDropDown="false" showErrorMessage="false" showInputMessage="false" sqref="F6:F17" type="list">
      <formula1>"Not Started,In Progress,Blocked,Ready,N/A"</formula1>
      <formula2>0</formula2>
    </dataValidation>
    <dataValidation allowBlank="false" errorStyle="stop" operator="between" showDropDown="false" showErrorMessage="false" showInputMessage="false" sqref="I6:I17" type="list">
      <formula1>"Keep,Revise,Remove"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3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&amp;C&amp;"Calibri,Regular"&amp;8 &amp;A · page &amp;P of &amp;N</oddFooter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1A18"/>
    <pageSetUpPr fitToPage="true"/>
  </sheetPr>
  <dimension ref="A2:Q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5" topLeftCell="E6" activePane="bottomRight" state="frozen"/>
      <selection pane="topLeft" activeCell="A1" activeCellId="0" sqref="A1"/>
      <selection pane="topRight" activeCell="E1" activeCellId="0" sqref="E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28"/>
    <col collapsed="false" customWidth="true" hidden="false" outlineLevel="0" max="3" min="3" style="0" width="26"/>
    <col collapsed="false" customWidth="true" hidden="false" outlineLevel="0" max="8" min="4" style="0" width="18"/>
    <col collapsed="false" customWidth="true" hidden="false" outlineLevel="0" max="16" min="9" style="0" width="26"/>
    <col collapsed="false" customWidth="true" hidden="false" outlineLevel="0" max="17" min="17" style="0" width="18"/>
  </cols>
  <sheetData>
    <row r="2" customFormat="false" ht="24" hidden="false" customHeight="true" outlineLevel="0" collapsed="false">
      <c r="A2" s="1" t="s">
        <v>673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Format="false" ht="18" hidden="false" customHeight="true" outlineLevel="0" collapsed="false">
      <c r="A3" s="2" t="s">
        <v>674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customFormat="false" ht="15" hidden="false" customHeight="false" outlineLevel="0" collapsed="false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customFormat="false" ht="23.85" hidden="false" customHeight="false" outlineLevel="0" collapsed="false">
      <c r="A5" s="17" t="s">
        <v>675</v>
      </c>
      <c r="B5" s="17" t="s">
        <v>676</v>
      </c>
      <c r="C5" s="17" t="s">
        <v>677</v>
      </c>
      <c r="D5" s="17" t="s">
        <v>678</v>
      </c>
      <c r="E5" s="17" t="s">
        <v>679</v>
      </c>
      <c r="F5" s="17" t="s">
        <v>680</v>
      </c>
      <c r="G5" s="17" t="s">
        <v>57</v>
      </c>
      <c r="H5" s="17" t="s">
        <v>681</v>
      </c>
      <c r="I5" s="17" t="s">
        <v>682</v>
      </c>
      <c r="J5" s="17" t="s">
        <v>683</v>
      </c>
      <c r="K5" s="17" t="s">
        <v>684</v>
      </c>
      <c r="L5" s="17" t="s">
        <v>685</v>
      </c>
      <c r="M5" s="17" t="s">
        <v>686</v>
      </c>
      <c r="N5" s="17" t="s">
        <v>687</v>
      </c>
      <c r="O5" s="17" t="s">
        <v>688</v>
      </c>
      <c r="P5" s="17" t="s">
        <v>80</v>
      </c>
      <c r="Q5" s="17" t="s">
        <v>88</v>
      </c>
    </row>
    <row r="6" customFormat="false" ht="42" hidden="false" customHeight="true" outlineLevel="0" collapsed="false">
      <c r="A6" s="18" t="s">
        <v>689</v>
      </c>
      <c r="B6" s="18" t="s">
        <v>690</v>
      </c>
      <c r="C6" s="19"/>
      <c r="D6" s="19"/>
      <c r="E6" s="19"/>
      <c r="F6" s="19" t="s">
        <v>691</v>
      </c>
      <c r="G6" s="19" t="s">
        <v>59</v>
      </c>
      <c r="H6" s="19"/>
      <c r="I6" s="19"/>
      <c r="J6" s="19"/>
      <c r="K6" s="19"/>
      <c r="L6" s="19"/>
      <c r="M6" s="19"/>
      <c r="N6" s="19"/>
      <c r="O6" s="19"/>
      <c r="P6" s="19" t="s">
        <v>95</v>
      </c>
      <c r="Q6" s="19" t="s">
        <v>98</v>
      </c>
    </row>
    <row r="7" customFormat="false" ht="42" hidden="false" customHeight="true" outlineLevel="0" collapsed="false">
      <c r="A7" s="18" t="s">
        <v>692</v>
      </c>
      <c r="B7" s="18" t="s">
        <v>693</v>
      </c>
      <c r="C7" s="19"/>
      <c r="D7" s="19"/>
      <c r="E7" s="19"/>
      <c r="F7" s="19" t="s">
        <v>691</v>
      </c>
      <c r="G7" s="19" t="s">
        <v>59</v>
      </c>
      <c r="H7" s="19"/>
      <c r="I7" s="19"/>
      <c r="J7" s="19"/>
      <c r="K7" s="19"/>
      <c r="L7" s="19"/>
      <c r="M7" s="19"/>
      <c r="N7" s="19"/>
      <c r="O7" s="19"/>
      <c r="P7" s="19" t="s">
        <v>95</v>
      </c>
      <c r="Q7" s="19" t="s">
        <v>98</v>
      </c>
    </row>
    <row r="8" customFormat="false" ht="42" hidden="false" customHeight="true" outlineLevel="0" collapsed="false">
      <c r="A8" s="18" t="s">
        <v>694</v>
      </c>
      <c r="B8" s="18" t="s">
        <v>695</v>
      </c>
      <c r="C8" s="19"/>
      <c r="D8" s="19"/>
      <c r="E8" s="19"/>
      <c r="F8" s="19" t="s">
        <v>691</v>
      </c>
      <c r="G8" s="19" t="s">
        <v>59</v>
      </c>
      <c r="H8" s="19"/>
      <c r="I8" s="19"/>
      <c r="J8" s="19"/>
      <c r="K8" s="19"/>
      <c r="L8" s="19"/>
      <c r="M8" s="19"/>
      <c r="N8" s="19"/>
      <c r="O8" s="19"/>
      <c r="P8" s="19" t="s">
        <v>95</v>
      </c>
      <c r="Q8" s="19" t="s">
        <v>98</v>
      </c>
    </row>
    <row r="9" customFormat="false" ht="42" hidden="false" customHeight="true" outlineLevel="0" collapsed="false">
      <c r="A9" s="18" t="s">
        <v>696</v>
      </c>
      <c r="B9" s="18" t="s">
        <v>697</v>
      </c>
      <c r="C9" s="19"/>
      <c r="D9" s="19"/>
      <c r="E9" s="19"/>
      <c r="F9" s="19" t="s">
        <v>691</v>
      </c>
      <c r="G9" s="19" t="s">
        <v>59</v>
      </c>
      <c r="H9" s="19"/>
      <c r="I9" s="19"/>
      <c r="J9" s="19"/>
      <c r="K9" s="19"/>
      <c r="L9" s="19"/>
      <c r="M9" s="19"/>
      <c r="N9" s="19"/>
      <c r="O9" s="19"/>
      <c r="P9" s="19" t="s">
        <v>95</v>
      </c>
      <c r="Q9" s="19" t="s">
        <v>98</v>
      </c>
    </row>
    <row r="10" customFormat="false" ht="42" hidden="false" customHeight="true" outlineLevel="0" collapsed="false">
      <c r="A10" s="18" t="s">
        <v>698</v>
      </c>
      <c r="B10" s="18" t="s">
        <v>699</v>
      </c>
      <c r="C10" s="19"/>
      <c r="D10" s="19"/>
      <c r="E10" s="19"/>
      <c r="F10" s="19" t="s">
        <v>691</v>
      </c>
      <c r="G10" s="19" t="s">
        <v>59</v>
      </c>
      <c r="H10" s="19"/>
      <c r="I10" s="19"/>
      <c r="J10" s="19"/>
      <c r="K10" s="19"/>
      <c r="L10" s="19"/>
      <c r="M10" s="19"/>
      <c r="N10" s="19"/>
      <c r="O10" s="19"/>
      <c r="P10" s="19" t="s">
        <v>95</v>
      </c>
      <c r="Q10" s="19" t="s">
        <v>98</v>
      </c>
    </row>
    <row r="11" customFormat="false" ht="42" hidden="false" customHeight="true" outlineLevel="0" collapsed="false">
      <c r="A11" s="18" t="s">
        <v>700</v>
      </c>
      <c r="B11" s="18" t="s">
        <v>701</v>
      </c>
      <c r="C11" s="19"/>
      <c r="D11" s="19"/>
      <c r="E11" s="19"/>
      <c r="F11" s="19" t="s">
        <v>691</v>
      </c>
      <c r="G11" s="19" t="s">
        <v>59</v>
      </c>
      <c r="H11" s="19"/>
      <c r="I11" s="19"/>
      <c r="J11" s="19"/>
      <c r="K11" s="19"/>
      <c r="L11" s="19"/>
      <c r="M11" s="19"/>
      <c r="N11" s="19"/>
      <c r="O11" s="19"/>
      <c r="P11" s="19" t="s">
        <v>95</v>
      </c>
      <c r="Q11" s="19" t="s">
        <v>98</v>
      </c>
    </row>
    <row r="12" customFormat="false" ht="42" hidden="false" customHeight="true" outlineLevel="0" collapsed="false">
      <c r="A12" s="18" t="s">
        <v>702</v>
      </c>
      <c r="B12" s="18" t="s">
        <v>703</v>
      </c>
      <c r="C12" s="19"/>
      <c r="D12" s="19"/>
      <c r="E12" s="19"/>
      <c r="F12" s="19" t="s">
        <v>691</v>
      </c>
      <c r="G12" s="19" t="s">
        <v>59</v>
      </c>
      <c r="H12" s="19"/>
      <c r="I12" s="19"/>
      <c r="J12" s="19"/>
      <c r="K12" s="19"/>
      <c r="L12" s="19"/>
      <c r="M12" s="19"/>
      <c r="N12" s="19"/>
      <c r="O12" s="19"/>
      <c r="P12" s="19" t="s">
        <v>95</v>
      </c>
      <c r="Q12" s="19" t="s">
        <v>98</v>
      </c>
    </row>
    <row r="13" customFormat="false" ht="42" hidden="false" customHeight="true" outlineLevel="0" collapsed="false">
      <c r="A13" s="18" t="s">
        <v>704</v>
      </c>
      <c r="B13" s="18" t="s">
        <v>705</v>
      </c>
      <c r="C13" s="19"/>
      <c r="D13" s="19"/>
      <c r="E13" s="19"/>
      <c r="F13" s="19" t="s">
        <v>691</v>
      </c>
      <c r="G13" s="19" t="s">
        <v>59</v>
      </c>
      <c r="H13" s="19"/>
      <c r="I13" s="19"/>
      <c r="J13" s="19"/>
      <c r="K13" s="19"/>
      <c r="L13" s="19"/>
      <c r="M13" s="19"/>
      <c r="N13" s="19"/>
      <c r="O13" s="19"/>
      <c r="P13" s="19" t="s">
        <v>95</v>
      </c>
      <c r="Q13" s="19" t="s">
        <v>98</v>
      </c>
    </row>
    <row r="14" customFormat="false" ht="42" hidden="false" customHeight="true" outlineLevel="0" collapsed="false">
      <c r="A14" s="18" t="s">
        <v>706</v>
      </c>
      <c r="B14" s="18" t="s">
        <v>707</v>
      </c>
      <c r="C14" s="19"/>
      <c r="D14" s="19"/>
      <c r="E14" s="19"/>
      <c r="F14" s="19" t="s">
        <v>691</v>
      </c>
      <c r="G14" s="19" t="s">
        <v>59</v>
      </c>
      <c r="H14" s="19"/>
      <c r="I14" s="19"/>
      <c r="J14" s="19"/>
      <c r="K14" s="19"/>
      <c r="L14" s="19"/>
      <c r="M14" s="19"/>
      <c r="N14" s="19"/>
      <c r="O14" s="19"/>
      <c r="P14" s="19" t="s">
        <v>95</v>
      </c>
      <c r="Q14" s="19" t="s">
        <v>98</v>
      </c>
    </row>
    <row r="15" customFormat="false" ht="42" hidden="false" customHeight="true" outlineLevel="0" collapsed="false">
      <c r="A15" s="18" t="s">
        <v>708</v>
      </c>
      <c r="B15" s="18" t="s">
        <v>709</v>
      </c>
      <c r="C15" s="19"/>
      <c r="D15" s="19"/>
      <c r="E15" s="19"/>
      <c r="F15" s="19" t="s">
        <v>691</v>
      </c>
      <c r="G15" s="19" t="s">
        <v>59</v>
      </c>
      <c r="H15" s="19"/>
      <c r="I15" s="19"/>
      <c r="J15" s="19"/>
      <c r="K15" s="19"/>
      <c r="L15" s="19"/>
      <c r="M15" s="19"/>
      <c r="N15" s="19"/>
      <c r="O15" s="19"/>
      <c r="P15" s="19" t="s">
        <v>95</v>
      </c>
      <c r="Q15" s="19" t="s">
        <v>98</v>
      </c>
    </row>
    <row r="16" customFormat="false" ht="42" hidden="false" customHeight="true" outlineLevel="0" collapsed="false">
      <c r="A16" s="18" t="s">
        <v>710</v>
      </c>
      <c r="B16" s="18" t="s">
        <v>711</v>
      </c>
      <c r="C16" s="19"/>
      <c r="D16" s="19"/>
      <c r="E16" s="19"/>
      <c r="F16" s="19" t="s">
        <v>691</v>
      </c>
      <c r="G16" s="19" t="s">
        <v>59</v>
      </c>
      <c r="H16" s="19"/>
      <c r="I16" s="19"/>
      <c r="J16" s="19"/>
      <c r="K16" s="19"/>
      <c r="L16" s="19"/>
      <c r="M16" s="19"/>
      <c r="N16" s="19"/>
      <c r="O16" s="19"/>
      <c r="P16" s="19" t="s">
        <v>95</v>
      </c>
      <c r="Q16" s="19" t="s">
        <v>98</v>
      </c>
    </row>
    <row r="17" customFormat="false" ht="42" hidden="false" customHeight="true" outlineLevel="0" collapsed="false">
      <c r="A17" s="18" t="s">
        <v>712</v>
      </c>
      <c r="B17" s="18" t="s">
        <v>713</v>
      </c>
      <c r="C17" s="19"/>
      <c r="D17" s="19"/>
      <c r="E17" s="19"/>
      <c r="F17" s="19" t="s">
        <v>691</v>
      </c>
      <c r="G17" s="19" t="s">
        <v>59</v>
      </c>
      <c r="H17" s="19"/>
      <c r="I17" s="19"/>
      <c r="J17" s="19"/>
      <c r="K17" s="19"/>
      <c r="L17" s="19"/>
      <c r="M17" s="19"/>
      <c r="N17" s="19"/>
      <c r="O17" s="19"/>
      <c r="P17" s="19" t="s">
        <v>95</v>
      </c>
      <c r="Q17" s="19" t="s">
        <v>98</v>
      </c>
    </row>
    <row r="18" customFormat="false" ht="42" hidden="false" customHeight="true" outlineLevel="0" collapsed="false">
      <c r="A18" s="18" t="s">
        <v>714</v>
      </c>
      <c r="B18" s="18" t="s">
        <v>715</v>
      </c>
      <c r="C18" s="19"/>
      <c r="D18" s="19"/>
      <c r="E18" s="19"/>
      <c r="F18" s="19" t="s">
        <v>691</v>
      </c>
      <c r="G18" s="19" t="s">
        <v>59</v>
      </c>
      <c r="H18" s="19"/>
      <c r="I18" s="19"/>
      <c r="J18" s="19"/>
      <c r="K18" s="19"/>
      <c r="L18" s="19"/>
      <c r="M18" s="19"/>
      <c r="N18" s="19"/>
      <c r="O18" s="19"/>
      <c r="P18" s="19" t="s">
        <v>95</v>
      </c>
      <c r="Q18" s="19" t="s">
        <v>98</v>
      </c>
    </row>
    <row r="19" customFormat="false" ht="42" hidden="false" customHeight="true" outlineLevel="0" collapsed="false">
      <c r="A19" s="21" t="s">
        <v>716</v>
      </c>
      <c r="B19" s="21" t="s">
        <v>717</v>
      </c>
      <c r="C19" s="22"/>
      <c r="D19" s="22"/>
      <c r="E19" s="22"/>
      <c r="F19" s="22" t="s">
        <v>691</v>
      </c>
      <c r="G19" s="22" t="s">
        <v>59</v>
      </c>
      <c r="H19" s="22"/>
      <c r="I19" s="22"/>
      <c r="J19" s="22"/>
      <c r="K19" s="22"/>
      <c r="L19" s="22"/>
      <c r="M19" s="22"/>
      <c r="N19" s="22"/>
      <c r="O19" s="22"/>
      <c r="P19" s="22" t="s">
        <v>95</v>
      </c>
      <c r="Q19" s="22" t="s">
        <v>98</v>
      </c>
    </row>
  </sheetData>
  <mergeCells count="2">
    <mergeCell ref="A2:Q2"/>
    <mergeCell ref="A3:Q3"/>
  </mergeCells>
  <dataValidations count="4">
    <dataValidation allowBlank="false" errorStyle="stop" operator="between" showDropDown="false" showErrorMessage="false" showInputMessage="false" sqref="Q6:Q19" type="list">
      <formula1>"Keep,Revise,Remove"</formula1>
      <formula2>0</formula2>
    </dataValidation>
    <dataValidation allowBlank="false" errorStyle="stop" operator="between" showDropDown="false" showErrorMessage="false" showInputMessage="false" sqref="G6:G19" type="list">
      <formula1>"Preserve,Protect,Combine,Standardize,Retire"</formula1>
      <formula2>0</formula2>
    </dataValidation>
    <dataValidation allowBlank="false" errorStyle="stop" operator="between" showDropDown="false" showErrorMessage="false" showInputMessage="false" sqref="P6:P19" type="list">
      <formula1>"Not Started,In Progress,Blocked,Complete,N/A"</formula1>
      <formula2>0</formula2>
    </dataValidation>
    <dataValidation allowBlank="true" error="Choose one of: High, Medium, Low" errorStyle="stop" errorTitle="Pick from the list" operator="between" showDropDown="false" showErrorMessage="true" showInputMessage="false" sqref="E6:E19" type="list">
      <formula1>"High,Medium,Low"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3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&amp;C&amp;"Calibri,Regular"&amp;8 &amp;A · page &amp;P of &amp;N</oddFooter>
  </headerFooter>
  <tableParts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1A18"/>
    <pageSetUpPr fitToPage="true"/>
  </sheetPr>
  <dimension ref="A2:R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5" topLeftCell="E6" activePane="bottomRight" state="frozen"/>
      <selection pane="topLeft" activeCell="A1" activeCellId="0" sqref="A1"/>
      <selection pane="topRight" activeCell="E1" activeCellId="0" sqref="E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2"/>
    <col collapsed="false" customWidth="true" hidden="false" outlineLevel="0" max="3" min="3" style="0" width="34"/>
    <col collapsed="false" customWidth="true" hidden="false" outlineLevel="0" max="4" min="4" style="0" width="22"/>
    <col collapsed="false" customWidth="true" hidden="false" outlineLevel="0" max="7" min="5" style="0" width="16"/>
    <col collapsed="false" customWidth="true" hidden="false" outlineLevel="0" max="9" min="8" style="0" width="14"/>
    <col collapsed="false" customWidth="true" hidden="false" outlineLevel="0" max="10" min="10" style="0" width="20"/>
    <col collapsed="false" customWidth="true" hidden="false" outlineLevel="0" max="11" min="11" style="0" width="34"/>
    <col collapsed="false" customWidth="true" hidden="false" outlineLevel="0" max="12" min="12" style="0" width="26"/>
    <col collapsed="false" customWidth="true" hidden="false" outlineLevel="0" max="13" min="13" style="0" width="28"/>
    <col collapsed="false" customWidth="true" hidden="false" outlineLevel="0" max="15" min="14" style="0" width="16"/>
    <col collapsed="false" customWidth="true" hidden="false" outlineLevel="0" max="16" min="16" style="0" width="14"/>
    <col collapsed="false" customWidth="true" hidden="false" outlineLevel="0" max="17" min="17" style="0" width="16"/>
    <col collapsed="false" customWidth="true" hidden="false" outlineLevel="0" max="18" min="18" style="0" width="12"/>
  </cols>
  <sheetData>
    <row r="2" customFormat="false" ht="24" hidden="false" customHeight="true" outlineLevel="0" collapsed="false">
      <c r="A2" s="1" t="s">
        <v>718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customFormat="false" ht="18" hidden="false" customHeight="true" outlineLevel="0" collapsed="false">
      <c r="A3" s="2" t="s">
        <v>719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customFormat="false" ht="15" hidden="false" customHeight="false" outlineLevel="0" collapsed="false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customFormat="false" ht="35.05" hidden="false" customHeight="false" outlineLevel="0" collapsed="false">
      <c r="A5" s="17" t="s">
        <v>84</v>
      </c>
      <c r="B5" s="17" t="s">
        <v>720</v>
      </c>
      <c r="C5" s="17" t="s">
        <v>721</v>
      </c>
      <c r="D5" s="17" t="s">
        <v>722</v>
      </c>
      <c r="E5" s="17" t="s">
        <v>723</v>
      </c>
      <c r="F5" s="17" t="s">
        <v>724</v>
      </c>
      <c r="G5" s="17" t="s">
        <v>725</v>
      </c>
      <c r="H5" s="17" t="s">
        <v>726</v>
      </c>
      <c r="I5" s="17" t="s">
        <v>727</v>
      </c>
      <c r="J5" s="17" t="s">
        <v>78</v>
      </c>
      <c r="K5" s="17" t="s">
        <v>728</v>
      </c>
      <c r="L5" s="17" t="s">
        <v>77</v>
      </c>
      <c r="M5" s="17" t="s">
        <v>729</v>
      </c>
      <c r="N5" s="17" t="s">
        <v>730</v>
      </c>
      <c r="O5" s="17" t="s">
        <v>80</v>
      </c>
      <c r="P5" s="17" t="s">
        <v>88</v>
      </c>
      <c r="Q5" s="17" t="s">
        <v>731</v>
      </c>
      <c r="R5" s="17" t="s">
        <v>732</v>
      </c>
    </row>
    <row r="6" customFormat="false" ht="42" hidden="false" customHeight="true" outlineLevel="0" collapsed="false">
      <c r="A6" s="18" t="s">
        <v>733</v>
      </c>
      <c r="B6" s="19" t="s">
        <v>734</v>
      </c>
      <c r="C6" s="19"/>
      <c r="D6" s="19"/>
      <c r="E6" s="24"/>
      <c r="F6" s="24"/>
      <c r="G6" s="24"/>
      <c r="H6" s="20"/>
      <c r="I6" s="20"/>
      <c r="J6" s="19"/>
      <c r="K6" s="19"/>
      <c r="L6" s="19"/>
      <c r="M6" s="19"/>
      <c r="N6" s="24"/>
      <c r="O6" s="19" t="s">
        <v>95</v>
      </c>
      <c r="P6" s="19" t="s">
        <v>98</v>
      </c>
      <c r="Q6" s="25" t="str">
        <f aca="false">IF(OR(E6="",F6=""),"",IF(OR(B6="Revenue",B6="Dis-synergy"),F6-E6,E6-F6))</f>
        <v/>
      </c>
      <c r="R6" s="26" t="str">
        <f aca="false">IF(OR(Q6="",Q6=0,N6=""),"",N6/Q6)</f>
        <v/>
      </c>
    </row>
    <row r="7" customFormat="false" ht="42" hidden="false" customHeight="true" outlineLevel="0" collapsed="false">
      <c r="A7" s="18" t="s">
        <v>735</v>
      </c>
      <c r="B7" s="19" t="s">
        <v>734</v>
      </c>
      <c r="C7" s="19"/>
      <c r="D7" s="19"/>
      <c r="E7" s="24"/>
      <c r="F7" s="24"/>
      <c r="G7" s="24"/>
      <c r="H7" s="20"/>
      <c r="I7" s="20"/>
      <c r="J7" s="19"/>
      <c r="K7" s="19"/>
      <c r="L7" s="19"/>
      <c r="M7" s="19"/>
      <c r="N7" s="24"/>
      <c r="O7" s="19" t="s">
        <v>95</v>
      </c>
      <c r="P7" s="19" t="s">
        <v>98</v>
      </c>
      <c r="Q7" s="25" t="str">
        <f aca="false">IF(OR(E7="",F7=""),"",IF(OR(B7="Revenue",B7="Dis-synergy"),F7-E7,E7-F7))</f>
        <v/>
      </c>
      <c r="R7" s="26" t="str">
        <f aca="false">IF(OR(Q7="",Q7=0,N7=""),"",N7/Q7)</f>
        <v/>
      </c>
    </row>
    <row r="8" customFormat="false" ht="42" hidden="false" customHeight="true" outlineLevel="0" collapsed="false">
      <c r="A8" s="18" t="s">
        <v>736</v>
      </c>
      <c r="B8" s="19" t="s">
        <v>734</v>
      </c>
      <c r="C8" s="19"/>
      <c r="D8" s="19"/>
      <c r="E8" s="24"/>
      <c r="F8" s="24"/>
      <c r="G8" s="24"/>
      <c r="H8" s="20"/>
      <c r="I8" s="20"/>
      <c r="J8" s="19"/>
      <c r="K8" s="19"/>
      <c r="L8" s="19"/>
      <c r="M8" s="19"/>
      <c r="N8" s="24"/>
      <c r="O8" s="19" t="s">
        <v>95</v>
      </c>
      <c r="P8" s="19" t="s">
        <v>98</v>
      </c>
      <c r="Q8" s="25" t="str">
        <f aca="false">IF(OR(E8="",F8=""),"",IF(OR(B8="Revenue",B8="Dis-synergy"),F8-E8,E8-F8))</f>
        <v/>
      </c>
      <c r="R8" s="26" t="str">
        <f aca="false">IF(OR(Q8="",Q8=0,N8=""),"",N8/Q8)</f>
        <v/>
      </c>
    </row>
    <row r="9" customFormat="false" ht="42" hidden="false" customHeight="true" outlineLevel="0" collapsed="false">
      <c r="A9" s="18" t="s">
        <v>737</v>
      </c>
      <c r="B9" s="19" t="s">
        <v>734</v>
      </c>
      <c r="C9" s="19"/>
      <c r="D9" s="19"/>
      <c r="E9" s="24"/>
      <c r="F9" s="24"/>
      <c r="G9" s="24"/>
      <c r="H9" s="20"/>
      <c r="I9" s="20"/>
      <c r="J9" s="19"/>
      <c r="K9" s="19"/>
      <c r="L9" s="19"/>
      <c r="M9" s="19"/>
      <c r="N9" s="24"/>
      <c r="O9" s="19" t="s">
        <v>95</v>
      </c>
      <c r="P9" s="19" t="s">
        <v>98</v>
      </c>
      <c r="Q9" s="25" t="str">
        <f aca="false">IF(OR(E9="",F9=""),"",IF(OR(B9="Revenue",B9="Dis-synergy"),F9-E9,E9-F9))</f>
        <v/>
      </c>
      <c r="R9" s="26" t="str">
        <f aca="false">IF(OR(Q9="",Q9=0,N9=""),"",N9/Q9)</f>
        <v/>
      </c>
    </row>
    <row r="10" customFormat="false" ht="42" hidden="false" customHeight="true" outlineLevel="0" collapsed="false">
      <c r="A10" s="18" t="s">
        <v>738</v>
      </c>
      <c r="B10" s="19" t="s">
        <v>734</v>
      </c>
      <c r="C10" s="19"/>
      <c r="D10" s="19"/>
      <c r="E10" s="24"/>
      <c r="F10" s="24"/>
      <c r="G10" s="24"/>
      <c r="H10" s="20"/>
      <c r="I10" s="20"/>
      <c r="J10" s="19"/>
      <c r="K10" s="19"/>
      <c r="L10" s="19"/>
      <c r="M10" s="19"/>
      <c r="N10" s="24"/>
      <c r="O10" s="19" t="s">
        <v>95</v>
      </c>
      <c r="P10" s="19" t="s">
        <v>98</v>
      </c>
      <c r="Q10" s="25" t="str">
        <f aca="false">IF(OR(E10="",F10=""),"",IF(OR(B10="Revenue",B10="Dis-synergy"),F10-E10,E10-F10))</f>
        <v/>
      </c>
      <c r="R10" s="26" t="str">
        <f aca="false">IF(OR(Q10="",Q10=0,N10=""),"",N10/Q10)</f>
        <v/>
      </c>
    </row>
    <row r="11" customFormat="false" ht="42" hidden="false" customHeight="true" outlineLevel="0" collapsed="false">
      <c r="A11" s="18" t="s">
        <v>739</v>
      </c>
      <c r="B11" s="19" t="s">
        <v>734</v>
      </c>
      <c r="C11" s="19"/>
      <c r="D11" s="19"/>
      <c r="E11" s="24"/>
      <c r="F11" s="24"/>
      <c r="G11" s="24"/>
      <c r="H11" s="20"/>
      <c r="I11" s="20"/>
      <c r="J11" s="19"/>
      <c r="K11" s="19"/>
      <c r="L11" s="19"/>
      <c r="M11" s="19"/>
      <c r="N11" s="24"/>
      <c r="O11" s="19" t="s">
        <v>95</v>
      </c>
      <c r="P11" s="19" t="s">
        <v>98</v>
      </c>
      <c r="Q11" s="25" t="str">
        <f aca="false">IF(OR(E11="",F11=""),"",IF(OR(B11="Revenue",B11="Dis-synergy"),F11-E11,E11-F11))</f>
        <v/>
      </c>
      <c r="R11" s="26" t="str">
        <f aca="false">IF(OR(Q11="",Q11=0,N11=""),"",N11/Q11)</f>
        <v/>
      </c>
    </row>
    <row r="12" customFormat="false" ht="42" hidden="false" customHeight="true" outlineLevel="0" collapsed="false">
      <c r="A12" s="18" t="s">
        <v>740</v>
      </c>
      <c r="B12" s="19" t="s">
        <v>734</v>
      </c>
      <c r="C12" s="19"/>
      <c r="D12" s="19"/>
      <c r="E12" s="24"/>
      <c r="F12" s="24"/>
      <c r="G12" s="24"/>
      <c r="H12" s="20"/>
      <c r="I12" s="20"/>
      <c r="J12" s="19"/>
      <c r="K12" s="19"/>
      <c r="L12" s="19"/>
      <c r="M12" s="19"/>
      <c r="N12" s="24"/>
      <c r="O12" s="19" t="s">
        <v>95</v>
      </c>
      <c r="P12" s="19" t="s">
        <v>98</v>
      </c>
      <c r="Q12" s="25" t="str">
        <f aca="false">IF(OR(E12="",F12=""),"",IF(OR(B12="Revenue",B12="Dis-synergy"),F12-E12,E12-F12))</f>
        <v/>
      </c>
      <c r="R12" s="26" t="str">
        <f aca="false">IF(OR(Q12="",Q12=0,N12=""),"",N12/Q12)</f>
        <v/>
      </c>
    </row>
    <row r="13" customFormat="false" ht="42" hidden="false" customHeight="true" outlineLevel="0" collapsed="false">
      <c r="A13" s="18" t="s">
        <v>741</v>
      </c>
      <c r="B13" s="19" t="s">
        <v>734</v>
      </c>
      <c r="C13" s="19"/>
      <c r="D13" s="19"/>
      <c r="E13" s="24"/>
      <c r="F13" s="24"/>
      <c r="G13" s="24"/>
      <c r="H13" s="20"/>
      <c r="I13" s="20"/>
      <c r="J13" s="19"/>
      <c r="K13" s="19"/>
      <c r="L13" s="19"/>
      <c r="M13" s="19"/>
      <c r="N13" s="24"/>
      <c r="O13" s="19" t="s">
        <v>95</v>
      </c>
      <c r="P13" s="19" t="s">
        <v>98</v>
      </c>
      <c r="Q13" s="25" t="str">
        <f aca="false">IF(OR(E13="",F13=""),"",IF(OR(B13="Revenue",B13="Dis-synergy"),F13-E13,E13-F13))</f>
        <v/>
      </c>
      <c r="R13" s="26" t="str">
        <f aca="false">IF(OR(Q13="",Q13=0,N13=""),"",N13/Q13)</f>
        <v/>
      </c>
    </row>
    <row r="14" customFormat="false" ht="42" hidden="false" customHeight="true" outlineLevel="0" collapsed="false">
      <c r="A14" s="18" t="s">
        <v>742</v>
      </c>
      <c r="B14" s="19" t="s">
        <v>734</v>
      </c>
      <c r="C14" s="19"/>
      <c r="D14" s="19"/>
      <c r="E14" s="24"/>
      <c r="F14" s="24"/>
      <c r="G14" s="24"/>
      <c r="H14" s="20"/>
      <c r="I14" s="20"/>
      <c r="J14" s="19"/>
      <c r="K14" s="19"/>
      <c r="L14" s="19"/>
      <c r="M14" s="19"/>
      <c r="N14" s="24"/>
      <c r="O14" s="19" t="s">
        <v>95</v>
      </c>
      <c r="P14" s="19" t="s">
        <v>98</v>
      </c>
      <c r="Q14" s="25" t="str">
        <f aca="false">IF(OR(E14="",F14=""),"",IF(OR(B14="Revenue",B14="Dis-synergy"),F14-E14,E14-F14))</f>
        <v/>
      </c>
      <c r="R14" s="26" t="str">
        <f aca="false">IF(OR(Q14="",Q14=0,N14=""),"",N14/Q14)</f>
        <v/>
      </c>
    </row>
    <row r="15" customFormat="false" ht="42" hidden="false" customHeight="true" outlineLevel="0" collapsed="false">
      <c r="A15" s="18" t="s">
        <v>743</v>
      </c>
      <c r="B15" s="19" t="s">
        <v>734</v>
      </c>
      <c r="C15" s="19"/>
      <c r="D15" s="19"/>
      <c r="E15" s="24"/>
      <c r="F15" s="24"/>
      <c r="G15" s="24"/>
      <c r="H15" s="20"/>
      <c r="I15" s="20"/>
      <c r="J15" s="19"/>
      <c r="K15" s="19"/>
      <c r="L15" s="19"/>
      <c r="M15" s="19"/>
      <c r="N15" s="24"/>
      <c r="O15" s="19" t="s">
        <v>95</v>
      </c>
      <c r="P15" s="19" t="s">
        <v>98</v>
      </c>
      <c r="Q15" s="25" t="str">
        <f aca="false">IF(OR(E15="",F15=""),"",IF(OR(B15="Revenue",B15="Dis-synergy"),F15-E15,E15-F15))</f>
        <v/>
      </c>
      <c r="R15" s="26" t="str">
        <f aca="false">IF(OR(Q15="",Q15=0,N15=""),"",N15/Q15)</f>
        <v/>
      </c>
    </row>
    <row r="16" customFormat="false" ht="42" hidden="false" customHeight="true" outlineLevel="0" collapsed="false">
      <c r="A16" s="18" t="s">
        <v>744</v>
      </c>
      <c r="B16" s="19" t="s">
        <v>734</v>
      </c>
      <c r="C16" s="19"/>
      <c r="D16" s="19"/>
      <c r="E16" s="24"/>
      <c r="F16" s="24"/>
      <c r="G16" s="24"/>
      <c r="H16" s="20"/>
      <c r="I16" s="20"/>
      <c r="J16" s="19"/>
      <c r="K16" s="19"/>
      <c r="L16" s="19"/>
      <c r="M16" s="19"/>
      <c r="N16" s="24"/>
      <c r="O16" s="19" t="s">
        <v>95</v>
      </c>
      <c r="P16" s="19" t="s">
        <v>98</v>
      </c>
      <c r="Q16" s="25" t="str">
        <f aca="false">IF(OR(E16="",F16=""),"",IF(OR(B16="Revenue",B16="Dis-synergy"),F16-E16,E16-F16))</f>
        <v/>
      </c>
      <c r="R16" s="26" t="str">
        <f aca="false">IF(OR(Q16="",Q16=0,N16=""),"",N16/Q16)</f>
        <v/>
      </c>
    </row>
    <row r="17" customFormat="false" ht="42" hidden="false" customHeight="true" outlineLevel="0" collapsed="false">
      <c r="A17" s="18" t="s">
        <v>745</v>
      </c>
      <c r="B17" s="19" t="s">
        <v>734</v>
      </c>
      <c r="C17" s="19"/>
      <c r="D17" s="19"/>
      <c r="E17" s="24"/>
      <c r="F17" s="24"/>
      <c r="G17" s="24"/>
      <c r="H17" s="20"/>
      <c r="I17" s="20"/>
      <c r="J17" s="19"/>
      <c r="K17" s="19"/>
      <c r="L17" s="19"/>
      <c r="M17" s="19"/>
      <c r="N17" s="24"/>
      <c r="O17" s="19" t="s">
        <v>95</v>
      </c>
      <c r="P17" s="19" t="s">
        <v>98</v>
      </c>
      <c r="Q17" s="25" t="str">
        <f aca="false">IF(OR(E17="",F17=""),"",IF(OR(B17="Revenue",B17="Dis-synergy"),F17-E17,E17-F17))</f>
        <v/>
      </c>
      <c r="R17" s="26" t="str">
        <f aca="false">IF(OR(Q17="",Q17=0,N17=""),"",N17/Q17)</f>
        <v/>
      </c>
    </row>
    <row r="18" customFormat="false" ht="42" hidden="false" customHeight="true" outlineLevel="0" collapsed="false">
      <c r="A18" s="18" t="s">
        <v>746</v>
      </c>
      <c r="B18" s="19" t="s">
        <v>734</v>
      </c>
      <c r="C18" s="19"/>
      <c r="D18" s="19"/>
      <c r="E18" s="24"/>
      <c r="F18" s="24"/>
      <c r="G18" s="24"/>
      <c r="H18" s="20"/>
      <c r="I18" s="20"/>
      <c r="J18" s="19"/>
      <c r="K18" s="19"/>
      <c r="L18" s="19"/>
      <c r="M18" s="19"/>
      <c r="N18" s="24"/>
      <c r="O18" s="19" t="s">
        <v>95</v>
      </c>
      <c r="P18" s="19" t="s">
        <v>98</v>
      </c>
      <c r="Q18" s="25" t="str">
        <f aca="false">IF(OR(E18="",F18=""),"",IF(OR(B18="Revenue",B18="Dis-synergy"),F18-E18,E18-F18))</f>
        <v/>
      </c>
      <c r="R18" s="26" t="str">
        <f aca="false">IF(OR(Q18="",Q18=0,N18=""),"",N18/Q18)</f>
        <v/>
      </c>
    </row>
    <row r="19" customFormat="false" ht="42" hidden="false" customHeight="true" outlineLevel="0" collapsed="false">
      <c r="A19" s="18" t="s">
        <v>747</v>
      </c>
      <c r="B19" s="19" t="s">
        <v>734</v>
      </c>
      <c r="C19" s="19"/>
      <c r="D19" s="19"/>
      <c r="E19" s="24"/>
      <c r="F19" s="24"/>
      <c r="G19" s="24"/>
      <c r="H19" s="20"/>
      <c r="I19" s="20"/>
      <c r="J19" s="19"/>
      <c r="K19" s="19"/>
      <c r="L19" s="19"/>
      <c r="M19" s="19"/>
      <c r="N19" s="24"/>
      <c r="O19" s="19" t="s">
        <v>95</v>
      </c>
      <c r="P19" s="19" t="s">
        <v>98</v>
      </c>
      <c r="Q19" s="25" t="str">
        <f aca="false">IF(OR(E19="",F19=""),"",IF(OR(B19="Revenue",B19="Dis-synergy"),F19-E19,E19-F19))</f>
        <v/>
      </c>
      <c r="R19" s="26" t="str">
        <f aca="false">IF(OR(Q19="",Q19=0,N19=""),"",N19/Q19)</f>
        <v/>
      </c>
    </row>
    <row r="20" customFormat="false" ht="42" hidden="false" customHeight="true" outlineLevel="0" collapsed="false">
      <c r="A20" s="18" t="s">
        <v>748</v>
      </c>
      <c r="B20" s="19" t="s">
        <v>734</v>
      </c>
      <c r="C20" s="19"/>
      <c r="D20" s="19"/>
      <c r="E20" s="24"/>
      <c r="F20" s="24"/>
      <c r="G20" s="24"/>
      <c r="H20" s="20"/>
      <c r="I20" s="20"/>
      <c r="J20" s="19"/>
      <c r="K20" s="19"/>
      <c r="L20" s="19"/>
      <c r="M20" s="19"/>
      <c r="N20" s="24"/>
      <c r="O20" s="19" t="s">
        <v>95</v>
      </c>
      <c r="P20" s="19" t="s">
        <v>98</v>
      </c>
      <c r="Q20" s="25" t="str">
        <f aca="false">IF(OR(E20="",F20=""),"",IF(OR(B20="Revenue",B20="Dis-synergy"),F20-E20,E20-F20))</f>
        <v/>
      </c>
      <c r="R20" s="26" t="str">
        <f aca="false">IF(OR(Q20="",Q20=0,N20=""),"",N20/Q20)</f>
        <v/>
      </c>
    </row>
    <row r="21" customFormat="false" ht="42" hidden="false" customHeight="true" outlineLevel="0" collapsed="false">
      <c r="A21" s="18" t="s">
        <v>749</v>
      </c>
      <c r="B21" s="19" t="s">
        <v>734</v>
      </c>
      <c r="C21" s="19"/>
      <c r="D21" s="19"/>
      <c r="E21" s="24"/>
      <c r="F21" s="24"/>
      <c r="G21" s="24"/>
      <c r="H21" s="20"/>
      <c r="I21" s="20"/>
      <c r="J21" s="19"/>
      <c r="K21" s="19"/>
      <c r="L21" s="19"/>
      <c r="M21" s="19"/>
      <c r="N21" s="24"/>
      <c r="O21" s="19" t="s">
        <v>95</v>
      </c>
      <c r="P21" s="19" t="s">
        <v>98</v>
      </c>
      <c r="Q21" s="25" t="str">
        <f aca="false">IF(OR(E21="",F21=""),"",IF(OR(B21="Revenue",B21="Dis-synergy"),F21-E21,E21-F21))</f>
        <v/>
      </c>
      <c r="R21" s="26" t="str">
        <f aca="false">IF(OR(Q21="",Q21=0,N21=""),"",N21/Q21)</f>
        <v/>
      </c>
    </row>
    <row r="22" customFormat="false" ht="42" hidden="false" customHeight="true" outlineLevel="0" collapsed="false">
      <c r="A22" s="18" t="s">
        <v>750</v>
      </c>
      <c r="B22" s="19" t="s">
        <v>734</v>
      </c>
      <c r="C22" s="19"/>
      <c r="D22" s="19"/>
      <c r="E22" s="24"/>
      <c r="F22" s="24"/>
      <c r="G22" s="24"/>
      <c r="H22" s="20"/>
      <c r="I22" s="20"/>
      <c r="J22" s="19"/>
      <c r="K22" s="19"/>
      <c r="L22" s="19"/>
      <c r="M22" s="19"/>
      <c r="N22" s="24"/>
      <c r="O22" s="19" t="s">
        <v>95</v>
      </c>
      <c r="P22" s="19" t="s">
        <v>98</v>
      </c>
      <c r="Q22" s="25" t="str">
        <f aca="false">IF(OR(E22="",F22=""),"",IF(OR(B22="Revenue",B22="Dis-synergy"),F22-E22,E22-F22))</f>
        <v/>
      </c>
      <c r="R22" s="26" t="str">
        <f aca="false">IF(OR(Q22="",Q22=0,N22=""),"",N22/Q22)</f>
        <v/>
      </c>
    </row>
    <row r="23" customFormat="false" ht="42" hidden="false" customHeight="true" outlineLevel="0" collapsed="false">
      <c r="A23" s="18" t="s">
        <v>751</v>
      </c>
      <c r="B23" s="19" t="s">
        <v>734</v>
      </c>
      <c r="C23" s="19"/>
      <c r="D23" s="19"/>
      <c r="E23" s="24"/>
      <c r="F23" s="24"/>
      <c r="G23" s="24"/>
      <c r="H23" s="20"/>
      <c r="I23" s="20"/>
      <c r="J23" s="19"/>
      <c r="K23" s="19"/>
      <c r="L23" s="19"/>
      <c r="M23" s="19"/>
      <c r="N23" s="24"/>
      <c r="O23" s="19" t="s">
        <v>95</v>
      </c>
      <c r="P23" s="19" t="s">
        <v>98</v>
      </c>
      <c r="Q23" s="25" t="str">
        <f aca="false">IF(OR(E23="",F23=""),"",IF(OR(B23="Revenue",B23="Dis-synergy"),F23-E23,E23-F23))</f>
        <v/>
      </c>
      <c r="R23" s="26" t="str">
        <f aca="false">IF(OR(Q23="",Q23=0,N23=""),"",N23/Q23)</f>
        <v/>
      </c>
    </row>
    <row r="24" customFormat="false" ht="42" hidden="false" customHeight="true" outlineLevel="0" collapsed="false">
      <c r="A24" s="18" t="s">
        <v>752</v>
      </c>
      <c r="B24" s="19" t="s">
        <v>734</v>
      </c>
      <c r="C24" s="19"/>
      <c r="D24" s="19"/>
      <c r="E24" s="24"/>
      <c r="F24" s="24"/>
      <c r="G24" s="24"/>
      <c r="H24" s="20"/>
      <c r="I24" s="20"/>
      <c r="J24" s="19"/>
      <c r="K24" s="19"/>
      <c r="L24" s="19"/>
      <c r="M24" s="19"/>
      <c r="N24" s="24"/>
      <c r="O24" s="19" t="s">
        <v>95</v>
      </c>
      <c r="P24" s="19" t="s">
        <v>98</v>
      </c>
      <c r="Q24" s="25" t="str">
        <f aca="false">IF(OR(E24="",F24=""),"",IF(OR(B24="Revenue",B24="Dis-synergy"),F24-E24,E24-F24))</f>
        <v/>
      </c>
      <c r="R24" s="26" t="str">
        <f aca="false">IF(OR(Q24="",Q24=0,N24=""),"",N24/Q24)</f>
        <v/>
      </c>
    </row>
    <row r="25" customFormat="false" ht="42" hidden="false" customHeight="true" outlineLevel="0" collapsed="false">
      <c r="A25" s="18" t="s">
        <v>753</v>
      </c>
      <c r="B25" s="19" t="s">
        <v>734</v>
      </c>
      <c r="C25" s="19"/>
      <c r="D25" s="19"/>
      <c r="E25" s="24"/>
      <c r="F25" s="24"/>
      <c r="G25" s="24"/>
      <c r="H25" s="20"/>
      <c r="I25" s="20"/>
      <c r="J25" s="19"/>
      <c r="K25" s="19"/>
      <c r="L25" s="19"/>
      <c r="M25" s="19"/>
      <c r="N25" s="24"/>
      <c r="O25" s="19" t="s">
        <v>95</v>
      </c>
      <c r="P25" s="19" t="s">
        <v>98</v>
      </c>
      <c r="Q25" s="25" t="str">
        <f aca="false">IF(OR(E25="",F25=""),"",IF(OR(B25="Revenue",B25="Dis-synergy"),F25-E25,E25-F25))</f>
        <v/>
      </c>
      <c r="R25" s="26" t="str">
        <f aca="false">IF(OR(Q25="",Q25=0,N25=""),"",N25/Q25)</f>
        <v/>
      </c>
    </row>
    <row r="26" customFormat="false" ht="42" hidden="false" customHeight="true" outlineLevel="0" collapsed="false">
      <c r="A26" s="18" t="s">
        <v>754</v>
      </c>
      <c r="B26" s="19" t="s">
        <v>734</v>
      </c>
      <c r="C26" s="19"/>
      <c r="D26" s="19"/>
      <c r="E26" s="24"/>
      <c r="F26" s="24"/>
      <c r="G26" s="24"/>
      <c r="H26" s="20"/>
      <c r="I26" s="20"/>
      <c r="J26" s="19"/>
      <c r="K26" s="19"/>
      <c r="L26" s="19"/>
      <c r="M26" s="19"/>
      <c r="N26" s="24"/>
      <c r="O26" s="19" t="s">
        <v>95</v>
      </c>
      <c r="P26" s="19" t="s">
        <v>98</v>
      </c>
      <c r="Q26" s="25" t="str">
        <f aca="false">IF(OR(E26="",F26=""),"",IF(OR(B26="Revenue",B26="Dis-synergy"),F26-E26,E26-F26))</f>
        <v/>
      </c>
      <c r="R26" s="26" t="str">
        <f aca="false">IF(OR(Q26="",Q26=0,N26=""),"",N26/Q26)</f>
        <v/>
      </c>
    </row>
    <row r="27" customFormat="false" ht="42" hidden="false" customHeight="true" outlineLevel="0" collapsed="false">
      <c r="A27" s="18" t="s">
        <v>755</v>
      </c>
      <c r="B27" s="19" t="s">
        <v>734</v>
      </c>
      <c r="C27" s="19"/>
      <c r="D27" s="19"/>
      <c r="E27" s="24"/>
      <c r="F27" s="24"/>
      <c r="G27" s="24"/>
      <c r="H27" s="20"/>
      <c r="I27" s="20"/>
      <c r="J27" s="19"/>
      <c r="K27" s="19"/>
      <c r="L27" s="19"/>
      <c r="M27" s="19"/>
      <c r="N27" s="24"/>
      <c r="O27" s="19" t="s">
        <v>95</v>
      </c>
      <c r="P27" s="19" t="s">
        <v>98</v>
      </c>
      <c r="Q27" s="25" t="str">
        <f aca="false">IF(OR(E27="",F27=""),"",IF(OR(B27="Revenue",B27="Dis-synergy"),F27-E27,E27-F27))</f>
        <v/>
      </c>
      <c r="R27" s="26" t="str">
        <f aca="false">IF(OR(Q27="",Q27=0,N27=""),"",N27/Q27)</f>
        <v/>
      </c>
    </row>
    <row r="28" customFormat="false" ht="42" hidden="false" customHeight="true" outlineLevel="0" collapsed="false">
      <c r="A28" s="18" t="s">
        <v>756</v>
      </c>
      <c r="B28" s="19" t="s">
        <v>734</v>
      </c>
      <c r="C28" s="19"/>
      <c r="D28" s="19"/>
      <c r="E28" s="24"/>
      <c r="F28" s="24"/>
      <c r="G28" s="24"/>
      <c r="H28" s="20"/>
      <c r="I28" s="20"/>
      <c r="J28" s="19"/>
      <c r="K28" s="19"/>
      <c r="L28" s="19"/>
      <c r="M28" s="19"/>
      <c r="N28" s="24"/>
      <c r="O28" s="19" t="s">
        <v>95</v>
      </c>
      <c r="P28" s="19" t="s">
        <v>98</v>
      </c>
      <c r="Q28" s="25" t="str">
        <f aca="false">IF(OR(E28="",F28=""),"",IF(OR(B28="Revenue",B28="Dis-synergy"),F28-E28,E28-F28))</f>
        <v/>
      </c>
      <c r="R28" s="26" t="str">
        <f aca="false">IF(OR(Q28="",Q28=0,N28=""),"",N28/Q28)</f>
        <v/>
      </c>
    </row>
    <row r="29" customFormat="false" ht="42" hidden="false" customHeight="true" outlineLevel="0" collapsed="false">
      <c r="A29" s="18" t="s">
        <v>757</v>
      </c>
      <c r="B29" s="19" t="s">
        <v>734</v>
      </c>
      <c r="C29" s="19"/>
      <c r="D29" s="19"/>
      <c r="E29" s="24"/>
      <c r="F29" s="24"/>
      <c r="G29" s="24"/>
      <c r="H29" s="20"/>
      <c r="I29" s="20"/>
      <c r="J29" s="19"/>
      <c r="K29" s="19"/>
      <c r="L29" s="19"/>
      <c r="M29" s="19"/>
      <c r="N29" s="24"/>
      <c r="O29" s="19" t="s">
        <v>95</v>
      </c>
      <c r="P29" s="19" t="s">
        <v>98</v>
      </c>
      <c r="Q29" s="25" t="str">
        <f aca="false">IF(OR(E29="",F29=""),"",IF(OR(B29="Revenue",B29="Dis-synergy"),F29-E29,E29-F29))</f>
        <v/>
      </c>
      <c r="R29" s="26" t="str">
        <f aca="false">IF(OR(Q29="",Q29=0,N29=""),"",N29/Q29)</f>
        <v/>
      </c>
    </row>
    <row r="30" customFormat="false" ht="42" hidden="false" customHeight="true" outlineLevel="0" collapsed="false">
      <c r="A30" s="18" t="s">
        <v>758</v>
      </c>
      <c r="B30" s="19" t="s">
        <v>734</v>
      </c>
      <c r="C30" s="19"/>
      <c r="D30" s="19"/>
      <c r="E30" s="24"/>
      <c r="F30" s="24"/>
      <c r="G30" s="24"/>
      <c r="H30" s="20"/>
      <c r="I30" s="20"/>
      <c r="J30" s="19"/>
      <c r="K30" s="19"/>
      <c r="L30" s="19"/>
      <c r="M30" s="19"/>
      <c r="N30" s="24"/>
      <c r="O30" s="19" t="s">
        <v>95</v>
      </c>
      <c r="P30" s="19" t="s">
        <v>98</v>
      </c>
      <c r="Q30" s="25" t="str">
        <f aca="false">IF(OR(E30="",F30=""),"",IF(OR(B30="Revenue",B30="Dis-synergy"),F30-E30,E30-F30))</f>
        <v/>
      </c>
      <c r="R30" s="26" t="str">
        <f aca="false">IF(OR(Q30="",Q30=0,N30=""),"",N30/Q30)</f>
        <v/>
      </c>
    </row>
    <row r="31" customFormat="false" ht="42" hidden="false" customHeight="true" outlineLevel="0" collapsed="false">
      <c r="A31" s="18" t="s">
        <v>759</v>
      </c>
      <c r="B31" s="19" t="s">
        <v>734</v>
      </c>
      <c r="C31" s="19"/>
      <c r="D31" s="19"/>
      <c r="E31" s="24"/>
      <c r="F31" s="24"/>
      <c r="G31" s="24"/>
      <c r="H31" s="20"/>
      <c r="I31" s="20"/>
      <c r="J31" s="19"/>
      <c r="K31" s="19"/>
      <c r="L31" s="19"/>
      <c r="M31" s="19"/>
      <c r="N31" s="24"/>
      <c r="O31" s="19" t="s">
        <v>95</v>
      </c>
      <c r="P31" s="19" t="s">
        <v>98</v>
      </c>
      <c r="Q31" s="25" t="str">
        <f aca="false">IF(OR(E31="",F31=""),"",IF(OR(B31="Revenue",B31="Dis-synergy"),F31-E31,E31-F31))</f>
        <v/>
      </c>
      <c r="R31" s="26" t="str">
        <f aca="false">IF(OR(Q31="",Q31=0,N31=""),"",N31/Q31)</f>
        <v/>
      </c>
    </row>
    <row r="32" customFormat="false" ht="42" hidden="false" customHeight="true" outlineLevel="0" collapsed="false">
      <c r="A32" s="18" t="s">
        <v>760</v>
      </c>
      <c r="B32" s="19" t="s">
        <v>734</v>
      </c>
      <c r="C32" s="19"/>
      <c r="D32" s="19"/>
      <c r="E32" s="24"/>
      <c r="F32" s="24"/>
      <c r="G32" s="24"/>
      <c r="H32" s="20"/>
      <c r="I32" s="20"/>
      <c r="J32" s="19"/>
      <c r="K32" s="19"/>
      <c r="L32" s="19"/>
      <c r="M32" s="19"/>
      <c r="N32" s="24"/>
      <c r="O32" s="19" t="s">
        <v>95</v>
      </c>
      <c r="P32" s="19" t="s">
        <v>98</v>
      </c>
      <c r="Q32" s="25" t="str">
        <f aca="false">IF(OR(E32="",F32=""),"",IF(OR(B32="Revenue",B32="Dis-synergy"),F32-E32,E32-F32))</f>
        <v/>
      </c>
      <c r="R32" s="26" t="str">
        <f aca="false">IF(OR(Q32="",Q32=0,N32=""),"",N32/Q32)</f>
        <v/>
      </c>
    </row>
    <row r="33" customFormat="false" ht="42" hidden="false" customHeight="true" outlineLevel="0" collapsed="false">
      <c r="A33" s="18" t="s">
        <v>761</v>
      </c>
      <c r="B33" s="19" t="s">
        <v>734</v>
      </c>
      <c r="C33" s="19"/>
      <c r="D33" s="19"/>
      <c r="E33" s="24"/>
      <c r="F33" s="24"/>
      <c r="G33" s="24"/>
      <c r="H33" s="20"/>
      <c r="I33" s="20"/>
      <c r="J33" s="19"/>
      <c r="K33" s="19"/>
      <c r="L33" s="19"/>
      <c r="M33" s="19"/>
      <c r="N33" s="24"/>
      <c r="O33" s="19" t="s">
        <v>95</v>
      </c>
      <c r="P33" s="19" t="s">
        <v>98</v>
      </c>
      <c r="Q33" s="25" t="str">
        <f aca="false">IF(OR(E33="",F33=""),"",IF(OR(B33="Revenue",B33="Dis-synergy"),F33-E33,E33-F33))</f>
        <v/>
      </c>
      <c r="R33" s="26" t="str">
        <f aca="false">IF(OR(Q33="",Q33=0,N33=""),"",N33/Q33)</f>
        <v/>
      </c>
    </row>
    <row r="34" customFormat="false" ht="42" hidden="false" customHeight="true" outlineLevel="0" collapsed="false">
      <c r="A34" s="18" t="s">
        <v>762</v>
      </c>
      <c r="B34" s="19" t="s">
        <v>734</v>
      </c>
      <c r="C34" s="19"/>
      <c r="D34" s="19"/>
      <c r="E34" s="24"/>
      <c r="F34" s="24"/>
      <c r="G34" s="24"/>
      <c r="H34" s="20"/>
      <c r="I34" s="20"/>
      <c r="J34" s="19"/>
      <c r="K34" s="19"/>
      <c r="L34" s="19"/>
      <c r="M34" s="19"/>
      <c r="N34" s="24"/>
      <c r="O34" s="19" t="s">
        <v>95</v>
      </c>
      <c r="P34" s="19" t="s">
        <v>98</v>
      </c>
      <c r="Q34" s="25" t="str">
        <f aca="false">IF(OR(E34="",F34=""),"",IF(OR(B34="Revenue",B34="Dis-synergy"),F34-E34,E34-F34))</f>
        <v/>
      </c>
      <c r="R34" s="26" t="str">
        <f aca="false">IF(OR(Q34="",Q34=0,N34=""),"",N34/Q34)</f>
        <v/>
      </c>
    </row>
    <row r="35" customFormat="false" ht="42" hidden="false" customHeight="true" outlineLevel="0" collapsed="false">
      <c r="A35" s="18" t="s">
        <v>763</v>
      </c>
      <c r="B35" s="19" t="s">
        <v>734</v>
      </c>
      <c r="C35" s="19"/>
      <c r="D35" s="19"/>
      <c r="E35" s="24"/>
      <c r="F35" s="24"/>
      <c r="G35" s="24"/>
      <c r="H35" s="20"/>
      <c r="I35" s="20"/>
      <c r="J35" s="19"/>
      <c r="K35" s="19"/>
      <c r="L35" s="19"/>
      <c r="M35" s="19"/>
      <c r="N35" s="24"/>
      <c r="O35" s="19" t="s">
        <v>95</v>
      </c>
      <c r="P35" s="19" t="s">
        <v>98</v>
      </c>
      <c r="Q35" s="25" t="str">
        <f aca="false">IF(OR(E35="",F35=""),"",IF(OR(B35="Revenue",B35="Dis-synergy"),F35-E35,E35-F35))</f>
        <v/>
      </c>
      <c r="R35" s="26" t="str">
        <f aca="false">IF(OR(Q35="",Q35=0,N35=""),"",N35/Q35)</f>
        <v/>
      </c>
    </row>
    <row r="36" customFormat="false" ht="42" hidden="false" customHeight="true" outlineLevel="0" collapsed="false">
      <c r="A36" s="18" t="s">
        <v>764</v>
      </c>
      <c r="B36" s="19" t="s">
        <v>734</v>
      </c>
      <c r="C36" s="19"/>
      <c r="D36" s="19"/>
      <c r="E36" s="24"/>
      <c r="F36" s="24"/>
      <c r="G36" s="24"/>
      <c r="H36" s="20"/>
      <c r="I36" s="20"/>
      <c r="J36" s="19"/>
      <c r="K36" s="19"/>
      <c r="L36" s="19"/>
      <c r="M36" s="19"/>
      <c r="N36" s="24"/>
      <c r="O36" s="19" t="s">
        <v>95</v>
      </c>
      <c r="P36" s="19" t="s">
        <v>98</v>
      </c>
      <c r="Q36" s="25" t="str">
        <f aca="false">IF(OR(E36="",F36=""),"",IF(OR(B36="Revenue",B36="Dis-synergy"),F36-E36,E36-F36))</f>
        <v/>
      </c>
      <c r="R36" s="26" t="str">
        <f aca="false">IF(OR(Q36="",Q36=0,N36=""),"",N36/Q36)</f>
        <v/>
      </c>
    </row>
    <row r="37" customFormat="false" ht="42" hidden="false" customHeight="true" outlineLevel="0" collapsed="false">
      <c r="A37" s="18" t="s">
        <v>765</v>
      </c>
      <c r="B37" s="19" t="s">
        <v>734</v>
      </c>
      <c r="C37" s="19"/>
      <c r="D37" s="19"/>
      <c r="E37" s="24"/>
      <c r="F37" s="24"/>
      <c r="G37" s="24"/>
      <c r="H37" s="20"/>
      <c r="I37" s="20"/>
      <c r="J37" s="19"/>
      <c r="K37" s="19"/>
      <c r="L37" s="19"/>
      <c r="M37" s="19"/>
      <c r="N37" s="24"/>
      <c r="O37" s="19" t="s">
        <v>95</v>
      </c>
      <c r="P37" s="19" t="s">
        <v>98</v>
      </c>
      <c r="Q37" s="25" t="str">
        <f aca="false">IF(OR(E37="",F37=""),"",IF(OR(B37="Revenue",B37="Dis-synergy"),F37-E37,E37-F37))</f>
        <v/>
      </c>
      <c r="R37" s="26" t="str">
        <f aca="false">IF(OR(Q37="",Q37=0,N37=""),"",N37/Q37)</f>
        <v/>
      </c>
    </row>
    <row r="38" customFormat="false" ht="42" hidden="false" customHeight="true" outlineLevel="0" collapsed="false">
      <c r="A38" s="18" t="s">
        <v>766</v>
      </c>
      <c r="B38" s="19" t="s">
        <v>734</v>
      </c>
      <c r="C38" s="19"/>
      <c r="D38" s="19"/>
      <c r="E38" s="24"/>
      <c r="F38" s="24"/>
      <c r="G38" s="24"/>
      <c r="H38" s="20"/>
      <c r="I38" s="20"/>
      <c r="J38" s="19"/>
      <c r="K38" s="19"/>
      <c r="L38" s="19"/>
      <c r="M38" s="19"/>
      <c r="N38" s="24"/>
      <c r="O38" s="19" t="s">
        <v>95</v>
      </c>
      <c r="P38" s="19" t="s">
        <v>98</v>
      </c>
      <c r="Q38" s="25" t="str">
        <f aca="false">IF(OR(E38="",F38=""),"",IF(OR(B38="Revenue",B38="Dis-synergy"),F38-E38,E38-F38))</f>
        <v/>
      </c>
      <c r="R38" s="26" t="str">
        <f aca="false">IF(OR(Q38="",Q38=0,N38=""),"",N38/Q38)</f>
        <v/>
      </c>
    </row>
    <row r="39" customFormat="false" ht="42" hidden="false" customHeight="true" outlineLevel="0" collapsed="false">
      <c r="A39" s="18" t="s">
        <v>767</v>
      </c>
      <c r="B39" s="19" t="s">
        <v>734</v>
      </c>
      <c r="C39" s="19"/>
      <c r="D39" s="19"/>
      <c r="E39" s="24"/>
      <c r="F39" s="24"/>
      <c r="G39" s="24"/>
      <c r="H39" s="20"/>
      <c r="I39" s="20"/>
      <c r="J39" s="19"/>
      <c r="K39" s="19"/>
      <c r="L39" s="19"/>
      <c r="M39" s="19"/>
      <c r="N39" s="24"/>
      <c r="O39" s="19" t="s">
        <v>95</v>
      </c>
      <c r="P39" s="19" t="s">
        <v>98</v>
      </c>
      <c r="Q39" s="25" t="str">
        <f aca="false">IF(OR(E39="",F39=""),"",IF(OR(B39="Revenue",B39="Dis-synergy"),F39-E39,E39-F39))</f>
        <v/>
      </c>
      <c r="R39" s="26" t="str">
        <f aca="false">IF(OR(Q39="",Q39=0,N39=""),"",N39/Q39)</f>
        <v/>
      </c>
    </row>
    <row r="40" customFormat="false" ht="42" hidden="false" customHeight="true" outlineLevel="0" collapsed="false">
      <c r="A40" s="18" t="s">
        <v>768</v>
      </c>
      <c r="B40" s="19" t="s">
        <v>734</v>
      </c>
      <c r="C40" s="19"/>
      <c r="D40" s="19"/>
      <c r="E40" s="24"/>
      <c r="F40" s="24"/>
      <c r="G40" s="24"/>
      <c r="H40" s="20"/>
      <c r="I40" s="20"/>
      <c r="J40" s="19"/>
      <c r="K40" s="19"/>
      <c r="L40" s="19"/>
      <c r="M40" s="19"/>
      <c r="N40" s="24"/>
      <c r="O40" s="19" t="s">
        <v>95</v>
      </c>
      <c r="P40" s="19" t="s">
        <v>98</v>
      </c>
      <c r="Q40" s="25" t="str">
        <f aca="false">IF(OR(E40="",F40=""),"",IF(OR(B40="Revenue",B40="Dis-synergy"),F40-E40,E40-F40))</f>
        <v/>
      </c>
      <c r="R40" s="26" t="str">
        <f aca="false">IF(OR(Q40="",Q40=0,N40=""),"",N40/Q40)</f>
        <v/>
      </c>
    </row>
    <row r="41" customFormat="false" ht="42" hidden="false" customHeight="true" outlineLevel="0" collapsed="false">
      <c r="A41" s="18" t="s">
        <v>769</v>
      </c>
      <c r="B41" s="19" t="s">
        <v>734</v>
      </c>
      <c r="C41" s="19"/>
      <c r="D41" s="19"/>
      <c r="E41" s="24"/>
      <c r="F41" s="24"/>
      <c r="G41" s="24"/>
      <c r="H41" s="20"/>
      <c r="I41" s="20"/>
      <c r="J41" s="19"/>
      <c r="K41" s="19"/>
      <c r="L41" s="19"/>
      <c r="M41" s="19"/>
      <c r="N41" s="24"/>
      <c r="O41" s="19" t="s">
        <v>95</v>
      </c>
      <c r="P41" s="19" t="s">
        <v>98</v>
      </c>
      <c r="Q41" s="25" t="str">
        <f aca="false">IF(OR(E41="",F41=""),"",IF(OR(B41="Revenue",B41="Dis-synergy"),F41-E41,E41-F41))</f>
        <v/>
      </c>
      <c r="R41" s="26" t="str">
        <f aca="false">IF(OR(Q41="",Q41=0,N41=""),"",N41/Q41)</f>
        <v/>
      </c>
    </row>
    <row r="42" customFormat="false" ht="42" hidden="false" customHeight="true" outlineLevel="0" collapsed="false">
      <c r="A42" s="18" t="s">
        <v>770</v>
      </c>
      <c r="B42" s="19" t="s">
        <v>734</v>
      </c>
      <c r="C42" s="19"/>
      <c r="D42" s="19"/>
      <c r="E42" s="24"/>
      <c r="F42" s="24"/>
      <c r="G42" s="24"/>
      <c r="H42" s="20"/>
      <c r="I42" s="20"/>
      <c r="J42" s="19"/>
      <c r="K42" s="19"/>
      <c r="L42" s="19"/>
      <c r="M42" s="19"/>
      <c r="N42" s="24"/>
      <c r="O42" s="19" t="s">
        <v>95</v>
      </c>
      <c r="P42" s="19" t="s">
        <v>98</v>
      </c>
      <c r="Q42" s="25" t="str">
        <f aca="false">IF(OR(E42="",F42=""),"",IF(OR(B42="Revenue",B42="Dis-synergy"),F42-E42,E42-F42))</f>
        <v/>
      </c>
      <c r="R42" s="26" t="str">
        <f aca="false">IF(OR(Q42="",Q42=0,N42=""),"",N42/Q42)</f>
        <v/>
      </c>
    </row>
    <row r="43" customFormat="false" ht="42" hidden="false" customHeight="true" outlineLevel="0" collapsed="false">
      <c r="A43" s="18" t="s">
        <v>771</v>
      </c>
      <c r="B43" s="19" t="s">
        <v>734</v>
      </c>
      <c r="C43" s="19"/>
      <c r="D43" s="19"/>
      <c r="E43" s="24"/>
      <c r="F43" s="24"/>
      <c r="G43" s="24"/>
      <c r="H43" s="20"/>
      <c r="I43" s="20"/>
      <c r="J43" s="19"/>
      <c r="K43" s="19"/>
      <c r="L43" s="19"/>
      <c r="M43" s="19"/>
      <c r="N43" s="24"/>
      <c r="O43" s="19" t="s">
        <v>95</v>
      </c>
      <c r="P43" s="19" t="s">
        <v>98</v>
      </c>
      <c r="Q43" s="25" t="str">
        <f aca="false">IF(OR(E43="",F43=""),"",IF(OR(B43="Revenue",B43="Dis-synergy"),F43-E43,E43-F43))</f>
        <v/>
      </c>
      <c r="R43" s="26" t="str">
        <f aca="false">IF(OR(Q43="",Q43=0,N43=""),"",N43/Q43)</f>
        <v/>
      </c>
    </row>
    <row r="44" customFormat="false" ht="42" hidden="false" customHeight="true" outlineLevel="0" collapsed="false">
      <c r="A44" s="18" t="s">
        <v>772</v>
      </c>
      <c r="B44" s="19" t="s">
        <v>734</v>
      </c>
      <c r="C44" s="19"/>
      <c r="D44" s="19"/>
      <c r="E44" s="24"/>
      <c r="F44" s="24"/>
      <c r="G44" s="24"/>
      <c r="H44" s="20"/>
      <c r="I44" s="20"/>
      <c r="J44" s="19"/>
      <c r="K44" s="19"/>
      <c r="L44" s="19"/>
      <c r="M44" s="19"/>
      <c r="N44" s="24"/>
      <c r="O44" s="19" t="s">
        <v>95</v>
      </c>
      <c r="P44" s="19" t="s">
        <v>98</v>
      </c>
      <c r="Q44" s="25" t="str">
        <f aca="false">IF(OR(E44="",F44=""),"",IF(OR(B44="Revenue",B44="Dis-synergy"),F44-E44,E44-F44))</f>
        <v/>
      </c>
      <c r="R44" s="26" t="str">
        <f aca="false">IF(OR(Q44="",Q44=0,N44=""),"",N44/Q44)</f>
        <v/>
      </c>
    </row>
    <row r="45" customFormat="false" ht="42" hidden="false" customHeight="true" outlineLevel="0" collapsed="false">
      <c r="A45" s="21" t="s">
        <v>773</v>
      </c>
      <c r="B45" s="22" t="s">
        <v>734</v>
      </c>
      <c r="C45" s="22"/>
      <c r="D45" s="22"/>
      <c r="E45" s="27"/>
      <c r="F45" s="27"/>
      <c r="G45" s="27"/>
      <c r="H45" s="23"/>
      <c r="I45" s="23"/>
      <c r="J45" s="22"/>
      <c r="K45" s="22"/>
      <c r="L45" s="22"/>
      <c r="M45" s="22"/>
      <c r="N45" s="27"/>
      <c r="O45" s="22" t="s">
        <v>95</v>
      </c>
      <c r="P45" s="22" t="s">
        <v>98</v>
      </c>
      <c r="Q45" s="28" t="str">
        <f aca="false">IF(OR(E45="",F45=""),"",IF(OR(B45="Revenue",B45="Dis-synergy"),F45-E45,E45-F45))</f>
        <v/>
      </c>
      <c r="R45" s="29" t="str">
        <f aca="false">IF(OR(Q45="",Q45=0,N45=""),"",N45/Q45)</f>
        <v/>
      </c>
    </row>
  </sheetData>
  <mergeCells count="2">
    <mergeCell ref="A2:P2"/>
    <mergeCell ref="A3:P3"/>
  </mergeCells>
  <dataValidations count="4">
    <dataValidation allowBlank="true" error="Enter a date, for example 3/15/2027." errorStyle="stop" errorTitle="Date needed" operator="greaterThan" showDropDown="false" showErrorMessage="true" showInputMessage="false" sqref="H6:I45" type="date">
      <formula1>36526</formula1>
      <formula2>0</formula2>
    </dataValidation>
    <dataValidation allowBlank="false" errorStyle="stop" operator="between" showDropDown="false" showErrorMessage="false" showInputMessage="false" sqref="B6:B45" type="list">
      <formula1>"Cost,Revenue,Capex,Working Capital,Dis-synergy"</formula1>
      <formula2>0</formula2>
    </dataValidation>
    <dataValidation allowBlank="false" errorStyle="stop" operator="between" showDropDown="false" showErrorMessage="false" showInputMessage="false" sqref="O6:O45" type="list">
      <formula1>"Not Started,In Progress,Blocked,Complete,Removed"</formula1>
      <formula2>0</formula2>
    </dataValidation>
    <dataValidation allowBlank="false" errorStyle="stop" operator="between" showDropDown="false" showErrorMessage="false" showInputMessage="false" sqref="P6:P45" type="list">
      <formula1>"Keep,Revise,Remove"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3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&amp;C&amp;"Calibri,Regular"&amp;8 &amp;A · page &amp;P of &amp;N</oddFooter>
  </headerFooter>
  <tableParts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1A18"/>
    <pageSetUpPr fitToPage="true"/>
  </sheetPr>
  <dimension ref="A2:M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5" topLeftCell="E6" activePane="bottomRight" state="frozen"/>
      <selection pane="topLeft" activeCell="A1" activeCellId="0" sqref="A1"/>
      <selection pane="topRight" activeCell="E1" activeCellId="0" sqref="E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" min="1" style="0" width="16"/>
    <col collapsed="false" customWidth="true" hidden="false" outlineLevel="0" max="5" min="4" style="0" width="28"/>
    <col collapsed="false" customWidth="true" hidden="false" outlineLevel="0" max="7" min="6" style="0" width="16"/>
    <col collapsed="false" customWidth="true" hidden="false" outlineLevel="0" max="11" min="8" style="0" width="28"/>
    <col collapsed="false" customWidth="true" hidden="false" outlineLevel="0" max="13" min="12" style="0" width="16"/>
  </cols>
  <sheetData>
    <row r="2" customFormat="false" ht="24" hidden="false" customHeight="true" outlineLevel="0" collapsed="false">
      <c r="A2" s="1" t="s">
        <v>774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Format="false" ht="18" hidden="false" customHeight="true" outlineLevel="0" collapsed="false">
      <c r="A3" s="2" t="s">
        <v>775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customFormat="false" ht="15" hidden="false" customHeight="false" outlineLevel="0" collapsed="false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customFormat="false" ht="23.85" hidden="false" customHeight="false" outlineLevel="0" collapsed="false">
      <c r="A5" s="17" t="s">
        <v>776</v>
      </c>
      <c r="B5" s="17" t="s">
        <v>777</v>
      </c>
      <c r="C5" s="17" t="s">
        <v>73</v>
      </c>
      <c r="D5" s="17" t="s">
        <v>778</v>
      </c>
      <c r="E5" s="17" t="s">
        <v>779</v>
      </c>
      <c r="F5" s="17" t="s">
        <v>780</v>
      </c>
      <c r="G5" s="17" t="s">
        <v>82</v>
      </c>
      <c r="H5" s="17" t="s">
        <v>781</v>
      </c>
      <c r="I5" s="17" t="s">
        <v>782</v>
      </c>
      <c r="J5" s="17" t="s">
        <v>783</v>
      </c>
      <c r="K5" s="17" t="s">
        <v>784</v>
      </c>
      <c r="L5" s="17" t="s">
        <v>80</v>
      </c>
      <c r="M5" s="17" t="s">
        <v>88</v>
      </c>
    </row>
    <row r="6" customFormat="false" ht="42" hidden="false" customHeight="true" outlineLevel="0" collapsed="false">
      <c r="A6" s="18" t="s">
        <v>785</v>
      </c>
      <c r="B6" s="19"/>
      <c r="C6" s="19"/>
      <c r="D6" s="19"/>
      <c r="E6" s="19"/>
      <c r="F6" s="19"/>
      <c r="G6" s="19"/>
      <c r="H6" s="19"/>
      <c r="I6" s="19"/>
      <c r="J6" s="20"/>
      <c r="K6" s="19"/>
      <c r="L6" s="19" t="s">
        <v>41</v>
      </c>
      <c r="M6" s="19" t="s">
        <v>98</v>
      </c>
    </row>
    <row r="7" customFormat="false" ht="42" hidden="false" customHeight="true" outlineLevel="0" collapsed="false">
      <c r="A7" s="18" t="s">
        <v>786</v>
      </c>
      <c r="B7" s="19"/>
      <c r="C7" s="19"/>
      <c r="D7" s="19"/>
      <c r="E7" s="19"/>
      <c r="F7" s="19"/>
      <c r="G7" s="19"/>
      <c r="H7" s="19"/>
      <c r="I7" s="19"/>
      <c r="J7" s="20"/>
      <c r="K7" s="19"/>
      <c r="L7" s="19" t="s">
        <v>41</v>
      </c>
      <c r="M7" s="19" t="s">
        <v>98</v>
      </c>
    </row>
    <row r="8" customFormat="false" ht="42" hidden="false" customHeight="true" outlineLevel="0" collapsed="false">
      <c r="A8" s="18" t="s">
        <v>787</v>
      </c>
      <c r="B8" s="19"/>
      <c r="C8" s="19"/>
      <c r="D8" s="19"/>
      <c r="E8" s="19"/>
      <c r="F8" s="19"/>
      <c r="G8" s="19"/>
      <c r="H8" s="19"/>
      <c r="I8" s="19"/>
      <c r="J8" s="20"/>
      <c r="K8" s="19"/>
      <c r="L8" s="19" t="s">
        <v>41</v>
      </c>
      <c r="M8" s="19" t="s">
        <v>98</v>
      </c>
    </row>
    <row r="9" customFormat="false" ht="42" hidden="false" customHeight="true" outlineLevel="0" collapsed="false">
      <c r="A9" s="18" t="s">
        <v>788</v>
      </c>
      <c r="B9" s="19"/>
      <c r="C9" s="19"/>
      <c r="D9" s="19"/>
      <c r="E9" s="19"/>
      <c r="F9" s="19"/>
      <c r="G9" s="19"/>
      <c r="H9" s="19"/>
      <c r="I9" s="19"/>
      <c r="J9" s="20"/>
      <c r="K9" s="19"/>
      <c r="L9" s="19" t="s">
        <v>41</v>
      </c>
      <c r="M9" s="19" t="s">
        <v>98</v>
      </c>
    </row>
    <row r="10" customFormat="false" ht="42" hidden="false" customHeight="true" outlineLevel="0" collapsed="false">
      <c r="A10" s="18" t="s">
        <v>789</v>
      </c>
      <c r="B10" s="19"/>
      <c r="C10" s="19"/>
      <c r="D10" s="19"/>
      <c r="E10" s="19"/>
      <c r="F10" s="19"/>
      <c r="G10" s="19"/>
      <c r="H10" s="19"/>
      <c r="I10" s="19"/>
      <c r="J10" s="20"/>
      <c r="K10" s="19"/>
      <c r="L10" s="19" t="s">
        <v>41</v>
      </c>
      <c r="M10" s="19" t="s">
        <v>98</v>
      </c>
    </row>
    <row r="11" customFormat="false" ht="42" hidden="false" customHeight="true" outlineLevel="0" collapsed="false">
      <c r="A11" s="18" t="s">
        <v>790</v>
      </c>
      <c r="B11" s="19"/>
      <c r="C11" s="19"/>
      <c r="D11" s="19"/>
      <c r="E11" s="19"/>
      <c r="F11" s="19"/>
      <c r="G11" s="19"/>
      <c r="H11" s="19"/>
      <c r="I11" s="19"/>
      <c r="J11" s="20"/>
      <c r="K11" s="19"/>
      <c r="L11" s="19" t="s">
        <v>41</v>
      </c>
      <c r="M11" s="19" t="s">
        <v>98</v>
      </c>
    </row>
    <row r="12" customFormat="false" ht="42" hidden="false" customHeight="true" outlineLevel="0" collapsed="false">
      <c r="A12" s="18" t="s">
        <v>791</v>
      </c>
      <c r="B12" s="19"/>
      <c r="C12" s="19"/>
      <c r="D12" s="19"/>
      <c r="E12" s="19"/>
      <c r="F12" s="19"/>
      <c r="G12" s="19"/>
      <c r="H12" s="19"/>
      <c r="I12" s="19"/>
      <c r="J12" s="20"/>
      <c r="K12" s="19"/>
      <c r="L12" s="19" t="s">
        <v>41</v>
      </c>
      <c r="M12" s="19" t="s">
        <v>98</v>
      </c>
    </row>
    <row r="13" customFormat="false" ht="42" hidden="false" customHeight="true" outlineLevel="0" collapsed="false">
      <c r="A13" s="18" t="s">
        <v>792</v>
      </c>
      <c r="B13" s="19"/>
      <c r="C13" s="19"/>
      <c r="D13" s="19"/>
      <c r="E13" s="19"/>
      <c r="F13" s="19"/>
      <c r="G13" s="19"/>
      <c r="H13" s="19"/>
      <c r="I13" s="19"/>
      <c r="J13" s="20"/>
      <c r="K13" s="19"/>
      <c r="L13" s="19" t="s">
        <v>41</v>
      </c>
      <c r="M13" s="19" t="s">
        <v>98</v>
      </c>
    </row>
    <row r="14" customFormat="false" ht="42" hidden="false" customHeight="true" outlineLevel="0" collapsed="false">
      <c r="A14" s="18" t="s">
        <v>793</v>
      </c>
      <c r="B14" s="19"/>
      <c r="C14" s="19"/>
      <c r="D14" s="19"/>
      <c r="E14" s="19"/>
      <c r="F14" s="19"/>
      <c r="G14" s="19"/>
      <c r="H14" s="19"/>
      <c r="I14" s="19"/>
      <c r="J14" s="20"/>
      <c r="K14" s="19"/>
      <c r="L14" s="19" t="s">
        <v>41</v>
      </c>
      <c r="M14" s="19" t="s">
        <v>98</v>
      </c>
    </row>
    <row r="15" customFormat="false" ht="42" hidden="false" customHeight="true" outlineLevel="0" collapsed="false">
      <c r="A15" s="18" t="s">
        <v>794</v>
      </c>
      <c r="B15" s="19"/>
      <c r="C15" s="19"/>
      <c r="D15" s="19"/>
      <c r="E15" s="19"/>
      <c r="F15" s="19"/>
      <c r="G15" s="19"/>
      <c r="H15" s="19"/>
      <c r="I15" s="19"/>
      <c r="J15" s="20"/>
      <c r="K15" s="19"/>
      <c r="L15" s="19" t="s">
        <v>41</v>
      </c>
      <c r="M15" s="19" t="s">
        <v>98</v>
      </c>
    </row>
    <row r="16" customFormat="false" ht="42" hidden="false" customHeight="true" outlineLevel="0" collapsed="false">
      <c r="A16" s="18" t="s">
        <v>795</v>
      </c>
      <c r="B16" s="19"/>
      <c r="C16" s="19"/>
      <c r="D16" s="19"/>
      <c r="E16" s="19"/>
      <c r="F16" s="19"/>
      <c r="G16" s="19"/>
      <c r="H16" s="19"/>
      <c r="I16" s="19"/>
      <c r="J16" s="20"/>
      <c r="K16" s="19"/>
      <c r="L16" s="19" t="s">
        <v>41</v>
      </c>
      <c r="M16" s="19" t="s">
        <v>98</v>
      </c>
    </row>
    <row r="17" customFormat="false" ht="42" hidden="false" customHeight="true" outlineLevel="0" collapsed="false">
      <c r="A17" s="18" t="s">
        <v>796</v>
      </c>
      <c r="B17" s="19"/>
      <c r="C17" s="19"/>
      <c r="D17" s="19"/>
      <c r="E17" s="19"/>
      <c r="F17" s="19"/>
      <c r="G17" s="19"/>
      <c r="H17" s="19"/>
      <c r="I17" s="19"/>
      <c r="J17" s="20"/>
      <c r="K17" s="19"/>
      <c r="L17" s="19" t="s">
        <v>41</v>
      </c>
      <c r="M17" s="19" t="s">
        <v>98</v>
      </c>
    </row>
    <row r="18" customFormat="false" ht="42" hidden="false" customHeight="true" outlineLevel="0" collapsed="false">
      <c r="A18" s="18" t="s">
        <v>797</v>
      </c>
      <c r="B18" s="19"/>
      <c r="C18" s="19"/>
      <c r="D18" s="19"/>
      <c r="E18" s="19"/>
      <c r="F18" s="19"/>
      <c r="G18" s="19"/>
      <c r="H18" s="19"/>
      <c r="I18" s="19"/>
      <c r="J18" s="20"/>
      <c r="K18" s="19"/>
      <c r="L18" s="19" t="s">
        <v>41</v>
      </c>
      <c r="M18" s="19" t="s">
        <v>98</v>
      </c>
    </row>
    <row r="19" customFormat="false" ht="42" hidden="false" customHeight="true" outlineLevel="0" collapsed="false">
      <c r="A19" s="18" t="s">
        <v>798</v>
      </c>
      <c r="B19" s="19"/>
      <c r="C19" s="19"/>
      <c r="D19" s="19"/>
      <c r="E19" s="19"/>
      <c r="F19" s="19"/>
      <c r="G19" s="19"/>
      <c r="H19" s="19"/>
      <c r="I19" s="19"/>
      <c r="J19" s="20"/>
      <c r="K19" s="19"/>
      <c r="L19" s="19" t="s">
        <v>41</v>
      </c>
      <c r="M19" s="19" t="s">
        <v>98</v>
      </c>
    </row>
    <row r="20" customFormat="false" ht="42" hidden="false" customHeight="true" outlineLevel="0" collapsed="false">
      <c r="A20" s="18" t="s">
        <v>799</v>
      </c>
      <c r="B20" s="19"/>
      <c r="C20" s="19"/>
      <c r="D20" s="19"/>
      <c r="E20" s="19"/>
      <c r="F20" s="19"/>
      <c r="G20" s="19"/>
      <c r="H20" s="19"/>
      <c r="I20" s="19"/>
      <c r="J20" s="20"/>
      <c r="K20" s="19"/>
      <c r="L20" s="19" t="s">
        <v>41</v>
      </c>
      <c r="M20" s="19" t="s">
        <v>98</v>
      </c>
    </row>
    <row r="21" customFormat="false" ht="42" hidden="false" customHeight="true" outlineLevel="0" collapsed="false">
      <c r="A21" s="18" t="s">
        <v>800</v>
      </c>
      <c r="B21" s="19"/>
      <c r="C21" s="19"/>
      <c r="D21" s="19"/>
      <c r="E21" s="19"/>
      <c r="F21" s="19"/>
      <c r="G21" s="19"/>
      <c r="H21" s="19"/>
      <c r="I21" s="19"/>
      <c r="J21" s="20"/>
      <c r="K21" s="19"/>
      <c r="L21" s="19" t="s">
        <v>41</v>
      </c>
      <c r="M21" s="19" t="s">
        <v>98</v>
      </c>
    </row>
    <row r="22" customFormat="false" ht="42" hidden="false" customHeight="true" outlineLevel="0" collapsed="false">
      <c r="A22" s="18" t="s">
        <v>801</v>
      </c>
      <c r="B22" s="19"/>
      <c r="C22" s="19"/>
      <c r="D22" s="19"/>
      <c r="E22" s="19"/>
      <c r="F22" s="19"/>
      <c r="G22" s="19"/>
      <c r="H22" s="19"/>
      <c r="I22" s="19"/>
      <c r="J22" s="20"/>
      <c r="K22" s="19"/>
      <c r="L22" s="19" t="s">
        <v>41</v>
      </c>
      <c r="M22" s="19" t="s">
        <v>98</v>
      </c>
    </row>
    <row r="23" customFormat="false" ht="42" hidden="false" customHeight="true" outlineLevel="0" collapsed="false">
      <c r="A23" s="18" t="s">
        <v>802</v>
      </c>
      <c r="B23" s="19"/>
      <c r="C23" s="19"/>
      <c r="D23" s="19"/>
      <c r="E23" s="19"/>
      <c r="F23" s="19"/>
      <c r="G23" s="19"/>
      <c r="H23" s="19"/>
      <c r="I23" s="19"/>
      <c r="J23" s="20"/>
      <c r="K23" s="19"/>
      <c r="L23" s="19" t="s">
        <v>41</v>
      </c>
      <c r="M23" s="19" t="s">
        <v>98</v>
      </c>
    </row>
    <row r="24" customFormat="false" ht="42" hidden="false" customHeight="true" outlineLevel="0" collapsed="false">
      <c r="A24" s="18" t="s">
        <v>803</v>
      </c>
      <c r="B24" s="19"/>
      <c r="C24" s="19"/>
      <c r="D24" s="19"/>
      <c r="E24" s="19"/>
      <c r="F24" s="19"/>
      <c r="G24" s="19"/>
      <c r="H24" s="19"/>
      <c r="I24" s="19"/>
      <c r="J24" s="20"/>
      <c r="K24" s="19"/>
      <c r="L24" s="19" t="s">
        <v>41</v>
      </c>
      <c r="M24" s="19" t="s">
        <v>98</v>
      </c>
    </row>
    <row r="25" customFormat="false" ht="42" hidden="false" customHeight="true" outlineLevel="0" collapsed="false">
      <c r="A25" s="18" t="s">
        <v>804</v>
      </c>
      <c r="B25" s="19"/>
      <c r="C25" s="19"/>
      <c r="D25" s="19"/>
      <c r="E25" s="19"/>
      <c r="F25" s="19"/>
      <c r="G25" s="19"/>
      <c r="H25" s="19"/>
      <c r="I25" s="19"/>
      <c r="J25" s="20"/>
      <c r="K25" s="19"/>
      <c r="L25" s="19" t="s">
        <v>41</v>
      </c>
      <c r="M25" s="19" t="s">
        <v>98</v>
      </c>
    </row>
    <row r="26" customFormat="false" ht="42" hidden="false" customHeight="true" outlineLevel="0" collapsed="false">
      <c r="A26" s="18" t="s">
        <v>805</v>
      </c>
      <c r="B26" s="19"/>
      <c r="C26" s="19"/>
      <c r="D26" s="19"/>
      <c r="E26" s="19"/>
      <c r="F26" s="19"/>
      <c r="G26" s="19"/>
      <c r="H26" s="19"/>
      <c r="I26" s="19"/>
      <c r="J26" s="20"/>
      <c r="K26" s="19"/>
      <c r="L26" s="19" t="s">
        <v>41</v>
      </c>
      <c r="M26" s="19" t="s">
        <v>98</v>
      </c>
    </row>
    <row r="27" customFormat="false" ht="42" hidden="false" customHeight="true" outlineLevel="0" collapsed="false">
      <c r="A27" s="18" t="s">
        <v>806</v>
      </c>
      <c r="B27" s="19"/>
      <c r="C27" s="19"/>
      <c r="D27" s="19"/>
      <c r="E27" s="19"/>
      <c r="F27" s="19"/>
      <c r="G27" s="19"/>
      <c r="H27" s="19"/>
      <c r="I27" s="19"/>
      <c r="J27" s="20"/>
      <c r="K27" s="19"/>
      <c r="L27" s="19" t="s">
        <v>41</v>
      </c>
      <c r="M27" s="19" t="s">
        <v>98</v>
      </c>
    </row>
    <row r="28" customFormat="false" ht="42" hidden="false" customHeight="true" outlineLevel="0" collapsed="false">
      <c r="A28" s="18" t="s">
        <v>807</v>
      </c>
      <c r="B28" s="19"/>
      <c r="C28" s="19"/>
      <c r="D28" s="19"/>
      <c r="E28" s="19"/>
      <c r="F28" s="19"/>
      <c r="G28" s="19"/>
      <c r="H28" s="19"/>
      <c r="I28" s="19"/>
      <c r="J28" s="20"/>
      <c r="K28" s="19"/>
      <c r="L28" s="19" t="s">
        <v>41</v>
      </c>
      <c r="M28" s="19" t="s">
        <v>98</v>
      </c>
    </row>
    <row r="29" customFormat="false" ht="42" hidden="false" customHeight="true" outlineLevel="0" collapsed="false">
      <c r="A29" s="18" t="s">
        <v>808</v>
      </c>
      <c r="B29" s="19"/>
      <c r="C29" s="19"/>
      <c r="D29" s="19"/>
      <c r="E29" s="19"/>
      <c r="F29" s="19"/>
      <c r="G29" s="19"/>
      <c r="H29" s="19"/>
      <c r="I29" s="19"/>
      <c r="J29" s="20"/>
      <c r="K29" s="19"/>
      <c r="L29" s="19" t="s">
        <v>41</v>
      </c>
      <c r="M29" s="19" t="s">
        <v>98</v>
      </c>
    </row>
    <row r="30" customFormat="false" ht="42" hidden="false" customHeight="true" outlineLevel="0" collapsed="false">
      <c r="A30" s="18" t="s">
        <v>809</v>
      </c>
      <c r="B30" s="19"/>
      <c r="C30" s="19"/>
      <c r="D30" s="19"/>
      <c r="E30" s="19"/>
      <c r="F30" s="19"/>
      <c r="G30" s="19"/>
      <c r="H30" s="19"/>
      <c r="I30" s="19"/>
      <c r="J30" s="20"/>
      <c r="K30" s="19"/>
      <c r="L30" s="19" t="s">
        <v>41</v>
      </c>
      <c r="M30" s="19" t="s">
        <v>98</v>
      </c>
    </row>
    <row r="31" customFormat="false" ht="42" hidden="false" customHeight="true" outlineLevel="0" collapsed="false">
      <c r="A31" s="18" t="s">
        <v>810</v>
      </c>
      <c r="B31" s="19"/>
      <c r="C31" s="19"/>
      <c r="D31" s="19"/>
      <c r="E31" s="19"/>
      <c r="F31" s="19"/>
      <c r="G31" s="19"/>
      <c r="H31" s="19"/>
      <c r="I31" s="19"/>
      <c r="J31" s="20"/>
      <c r="K31" s="19"/>
      <c r="L31" s="19" t="s">
        <v>41</v>
      </c>
      <c r="M31" s="19" t="s">
        <v>98</v>
      </c>
    </row>
    <row r="32" customFormat="false" ht="42" hidden="false" customHeight="true" outlineLevel="0" collapsed="false">
      <c r="A32" s="18" t="s">
        <v>811</v>
      </c>
      <c r="B32" s="19"/>
      <c r="C32" s="19"/>
      <c r="D32" s="19"/>
      <c r="E32" s="19"/>
      <c r="F32" s="19"/>
      <c r="G32" s="19"/>
      <c r="H32" s="19"/>
      <c r="I32" s="19"/>
      <c r="J32" s="20"/>
      <c r="K32" s="19"/>
      <c r="L32" s="19" t="s">
        <v>41</v>
      </c>
      <c r="M32" s="19" t="s">
        <v>98</v>
      </c>
    </row>
    <row r="33" customFormat="false" ht="42" hidden="false" customHeight="true" outlineLevel="0" collapsed="false">
      <c r="A33" s="18" t="s">
        <v>812</v>
      </c>
      <c r="B33" s="19"/>
      <c r="C33" s="19"/>
      <c r="D33" s="19"/>
      <c r="E33" s="19"/>
      <c r="F33" s="19"/>
      <c r="G33" s="19"/>
      <c r="H33" s="19"/>
      <c r="I33" s="19"/>
      <c r="J33" s="20"/>
      <c r="K33" s="19"/>
      <c r="L33" s="19" t="s">
        <v>41</v>
      </c>
      <c r="M33" s="19" t="s">
        <v>98</v>
      </c>
    </row>
    <row r="34" customFormat="false" ht="42" hidden="false" customHeight="true" outlineLevel="0" collapsed="false">
      <c r="A34" s="18" t="s">
        <v>813</v>
      </c>
      <c r="B34" s="19"/>
      <c r="C34" s="19"/>
      <c r="D34" s="19"/>
      <c r="E34" s="19"/>
      <c r="F34" s="19"/>
      <c r="G34" s="19"/>
      <c r="H34" s="19"/>
      <c r="I34" s="19"/>
      <c r="J34" s="20"/>
      <c r="K34" s="19"/>
      <c r="L34" s="19" t="s">
        <v>41</v>
      </c>
      <c r="M34" s="19" t="s">
        <v>98</v>
      </c>
    </row>
    <row r="35" customFormat="false" ht="42" hidden="false" customHeight="true" outlineLevel="0" collapsed="false">
      <c r="A35" s="18" t="s">
        <v>814</v>
      </c>
      <c r="B35" s="19"/>
      <c r="C35" s="19"/>
      <c r="D35" s="19"/>
      <c r="E35" s="19"/>
      <c r="F35" s="19"/>
      <c r="G35" s="19"/>
      <c r="H35" s="19"/>
      <c r="I35" s="19"/>
      <c r="J35" s="20"/>
      <c r="K35" s="19"/>
      <c r="L35" s="19" t="s">
        <v>41</v>
      </c>
      <c r="M35" s="19" t="s">
        <v>98</v>
      </c>
    </row>
    <row r="36" customFormat="false" ht="42" hidden="false" customHeight="true" outlineLevel="0" collapsed="false">
      <c r="A36" s="18" t="s">
        <v>815</v>
      </c>
      <c r="B36" s="19"/>
      <c r="C36" s="19"/>
      <c r="D36" s="19"/>
      <c r="E36" s="19"/>
      <c r="F36" s="19"/>
      <c r="G36" s="19"/>
      <c r="H36" s="19"/>
      <c r="I36" s="19"/>
      <c r="J36" s="20"/>
      <c r="K36" s="19"/>
      <c r="L36" s="19" t="s">
        <v>41</v>
      </c>
      <c r="M36" s="19" t="s">
        <v>98</v>
      </c>
    </row>
    <row r="37" customFormat="false" ht="42" hidden="false" customHeight="true" outlineLevel="0" collapsed="false">
      <c r="A37" s="18" t="s">
        <v>816</v>
      </c>
      <c r="B37" s="19"/>
      <c r="C37" s="19"/>
      <c r="D37" s="19"/>
      <c r="E37" s="19"/>
      <c r="F37" s="19"/>
      <c r="G37" s="19"/>
      <c r="H37" s="19"/>
      <c r="I37" s="19"/>
      <c r="J37" s="20"/>
      <c r="K37" s="19"/>
      <c r="L37" s="19" t="s">
        <v>41</v>
      </c>
      <c r="M37" s="19" t="s">
        <v>98</v>
      </c>
    </row>
    <row r="38" customFormat="false" ht="42" hidden="false" customHeight="true" outlineLevel="0" collapsed="false">
      <c r="A38" s="18" t="s">
        <v>817</v>
      </c>
      <c r="B38" s="19"/>
      <c r="C38" s="19"/>
      <c r="D38" s="19"/>
      <c r="E38" s="19"/>
      <c r="F38" s="19"/>
      <c r="G38" s="19"/>
      <c r="H38" s="19"/>
      <c r="I38" s="19"/>
      <c r="J38" s="20"/>
      <c r="K38" s="19"/>
      <c r="L38" s="19" t="s">
        <v>41</v>
      </c>
      <c r="M38" s="19" t="s">
        <v>98</v>
      </c>
    </row>
    <row r="39" customFormat="false" ht="42" hidden="false" customHeight="true" outlineLevel="0" collapsed="false">
      <c r="A39" s="18" t="s">
        <v>818</v>
      </c>
      <c r="B39" s="19"/>
      <c r="C39" s="19"/>
      <c r="D39" s="19"/>
      <c r="E39" s="19"/>
      <c r="F39" s="19"/>
      <c r="G39" s="19"/>
      <c r="H39" s="19"/>
      <c r="I39" s="19"/>
      <c r="J39" s="20"/>
      <c r="K39" s="19"/>
      <c r="L39" s="19" t="s">
        <v>41</v>
      </c>
      <c r="M39" s="19" t="s">
        <v>98</v>
      </c>
    </row>
    <row r="40" customFormat="false" ht="42" hidden="false" customHeight="true" outlineLevel="0" collapsed="false">
      <c r="A40" s="18" t="s">
        <v>819</v>
      </c>
      <c r="B40" s="19"/>
      <c r="C40" s="19"/>
      <c r="D40" s="19"/>
      <c r="E40" s="19"/>
      <c r="F40" s="19"/>
      <c r="G40" s="19"/>
      <c r="H40" s="19"/>
      <c r="I40" s="19"/>
      <c r="J40" s="20"/>
      <c r="K40" s="19"/>
      <c r="L40" s="19" t="s">
        <v>41</v>
      </c>
      <c r="M40" s="19" t="s">
        <v>98</v>
      </c>
    </row>
    <row r="41" customFormat="false" ht="42" hidden="false" customHeight="true" outlineLevel="0" collapsed="false">
      <c r="A41" s="18" t="s">
        <v>820</v>
      </c>
      <c r="B41" s="19"/>
      <c r="C41" s="19"/>
      <c r="D41" s="19"/>
      <c r="E41" s="19"/>
      <c r="F41" s="19"/>
      <c r="G41" s="19"/>
      <c r="H41" s="19"/>
      <c r="I41" s="19"/>
      <c r="J41" s="20"/>
      <c r="K41" s="19"/>
      <c r="L41" s="19" t="s">
        <v>41</v>
      </c>
      <c r="M41" s="19" t="s">
        <v>98</v>
      </c>
    </row>
    <row r="42" customFormat="false" ht="42" hidden="false" customHeight="true" outlineLevel="0" collapsed="false">
      <c r="A42" s="18" t="s">
        <v>821</v>
      </c>
      <c r="B42" s="19"/>
      <c r="C42" s="19"/>
      <c r="D42" s="19"/>
      <c r="E42" s="19"/>
      <c r="F42" s="19"/>
      <c r="G42" s="19"/>
      <c r="H42" s="19"/>
      <c r="I42" s="19"/>
      <c r="J42" s="20"/>
      <c r="K42" s="19"/>
      <c r="L42" s="19" t="s">
        <v>41</v>
      </c>
      <c r="M42" s="19" t="s">
        <v>98</v>
      </c>
    </row>
    <row r="43" customFormat="false" ht="42" hidden="false" customHeight="true" outlineLevel="0" collapsed="false">
      <c r="A43" s="18" t="s">
        <v>822</v>
      </c>
      <c r="B43" s="19"/>
      <c r="C43" s="19"/>
      <c r="D43" s="19"/>
      <c r="E43" s="19"/>
      <c r="F43" s="19"/>
      <c r="G43" s="19"/>
      <c r="H43" s="19"/>
      <c r="I43" s="19"/>
      <c r="J43" s="20"/>
      <c r="K43" s="19"/>
      <c r="L43" s="19" t="s">
        <v>41</v>
      </c>
      <c r="M43" s="19" t="s">
        <v>98</v>
      </c>
    </row>
    <row r="44" customFormat="false" ht="42" hidden="false" customHeight="true" outlineLevel="0" collapsed="false">
      <c r="A44" s="18" t="s">
        <v>823</v>
      </c>
      <c r="B44" s="19"/>
      <c r="C44" s="19"/>
      <c r="D44" s="19"/>
      <c r="E44" s="19"/>
      <c r="F44" s="19"/>
      <c r="G44" s="19"/>
      <c r="H44" s="19"/>
      <c r="I44" s="19"/>
      <c r="J44" s="20"/>
      <c r="K44" s="19"/>
      <c r="L44" s="19" t="s">
        <v>41</v>
      </c>
      <c r="M44" s="19" t="s">
        <v>98</v>
      </c>
    </row>
    <row r="45" customFormat="false" ht="42" hidden="false" customHeight="true" outlineLevel="0" collapsed="false">
      <c r="A45" s="21" t="s">
        <v>824</v>
      </c>
      <c r="B45" s="22"/>
      <c r="C45" s="22"/>
      <c r="D45" s="22"/>
      <c r="E45" s="22"/>
      <c r="F45" s="22"/>
      <c r="G45" s="22"/>
      <c r="H45" s="22"/>
      <c r="I45" s="22"/>
      <c r="J45" s="23"/>
      <c r="K45" s="22"/>
      <c r="L45" s="22" t="s">
        <v>41</v>
      </c>
      <c r="M45" s="22" t="s">
        <v>98</v>
      </c>
    </row>
  </sheetData>
  <mergeCells count="2">
    <mergeCell ref="A2:M2"/>
    <mergeCell ref="A3:M3"/>
  </mergeCells>
  <conditionalFormatting sqref="F6:F45">
    <cfRule type="containsText" priority="2" operator="containsText" aboveAverage="0" equalAverage="0" bottom="0" percent="0" rank="0" text="Critical" dxfId="11">
      <formula>NOT(ISERROR(SEARCH("Critical",F6)))</formula>
    </cfRule>
  </conditionalFormatting>
  <dataValidations count="6">
    <dataValidation allowBlank="true" error="Enter a date, for example 3/15/2027." errorStyle="stop" errorTitle="Date needed" operator="greaterThan" showDropDown="false" showErrorMessage="true" showInputMessage="false" sqref="J6:J45" type="date">
      <formula1>36526</formula1>
      <formula2>0</formula2>
    </dataValidation>
    <dataValidation allowBlank="false" errorStyle="stop" operator="between" showDropDown="false" showErrorMessage="false" showInputMessage="false" sqref="L6:L45" type="list">
      <formula1>"Open,In Progress,Resolved,Accepted,Escalated"</formula1>
      <formula2>0</formula2>
    </dataValidation>
    <dataValidation allowBlank="false" errorStyle="stop" operator="between" showDropDown="false" showErrorMessage="false" showInputMessage="false" sqref="F6:F45" type="list">
      <formula1>"Critical,High,Medium,Low"</formula1>
      <formula2>0</formula2>
    </dataValidation>
    <dataValidation allowBlank="false" errorStyle="stop" operator="between" showDropDown="false" showErrorMessage="false" showInputMessage="false" sqref="M6:M45" type="list">
      <formula1>"Keep,Revise,Remove"</formula1>
      <formula2>0</formula2>
    </dataValidation>
    <dataValidation allowBlank="true" error="Choose one of: High, Medium, Low" errorStyle="stop" errorTitle="Pick from the list" operator="between" showDropDown="false" showErrorMessage="true" showInputMessage="false" sqref="G6:G45" type="list">
      <formula1>"High,Medium,Low"</formula1>
      <formula2>0</formula2>
    </dataValidation>
    <dataValidation allowBlank="true" error="Choose one of: Investigate, Price, Protect, Walk, Approve, Escalate, Defer" errorStyle="stop" errorTitle="Pick from the list" operator="between" showDropDown="false" showErrorMessage="true" showInputMessage="false" sqref="H6:H45" type="list">
      <formula1>"Investigate,Price,Protect,Walk,Approve,Escalate,Defer"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3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&amp;C&amp;"Calibri,Regular"&amp;8 &amp;A · page &amp;P of &amp;N</oddFooter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2026-10-31T21:48:43Z</dcterms:created>
  <dc:creator>Mike Ye</dc:creator>
  <dc:description/>
  <dc:language>en-US</dc:language>
  <cp:lastModifiedBy/>
  <dcterms:modified xsi:type="dcterms:W3CDTF">2026-10-31T21:48:43Z</dcterms:modified>
  <cp:revision>0</cp:revision>
  <dc:subject/>
  <dc:title>Post-Deal Integration Checklist v1.1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