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Controls" sheetId="2" state="visible" r:id="rId4"/>
    <sheet name="Peer data" sheetId="3" state="visible" r:id="rId5"/>
    <sheet name="Guide" sheetId="4" state="visible" r:id="rId6"/>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<sst xmlns="http://schemas.openxmlformats.org/spreadsheetml/2006/main" count="146" uniqueCount="134">
  <si>
    <t xml:space="preserve">Public Company Comps Workbench</t>
  </si>
  <si>
    <t xml:space="preserve">MIKE YE · Industry comps · v1.2 · Template</t>
  </si>
  <si>
    <t xml:space="preserve">Selected peer group</t>
  </si>
  <si>
    <t xml:space="preserve">Core</t>
  </si>
  <si>
    <t xml:space="preserve">All eligible</t>
  </si>
  <si>
    <t xml:space="preserve">Basis</t>
  </si>
  <si>
    <t xml:space="preserve">Valid multiple count</t>
  </si>
  <si>
    <t xml:space="preserve">Core + Secondary</t>
  </si>
  <si>
    <t xml:space="preserve">25th percentile</t>
  </si>
  <si>
    <t xml:space="preserve">Median</t>
  </si>
  <si>
    <t xml:space="preserve">75th percentile</t>
  </si>
  <si>
    <t xml:space="preserve">Selected metric</t>
  </si>
  <si>
    <t xml:space="preserve">Selected sector</t>
  </si>
  <si>
    <t xml:space="preserve">Peer group</t>
  </si>
  <si>
    <t xml:space="preserve">Valuation status</t>
  </si>
  <si>
    <t xml:space="preserve">Implied value (currency millions)</t>
  </si>
  <si>
    <t xml:space="preserve">Low</t>
  </si>
  <si>
    <t xml:space="preserve">High</t>
  </si>
  <si>
    <t xml:space="preserve">Selected multiple</t>
  </si>
  <si>
    <t xml:space="preserve">Enterprise value</t>
  </si>
  <si>
    <t xml:space="preserve">Less: net debt</t>
  </si>
  <si>
    <t xml:space="preserve">Less: other claims</t>
  </si>
  <si>
    <t xml:space="preserve">Equity value</t>
  </si>
  <si>
    <t xml:space="preserve">Value per diluted share</t>
  </si>
  <si>
    <t xml:space="preserve">Begin on Controls, then paste and review Peer data. Quartiles require at least 3 valid peers. Outliers require 5 core peers and remain included until you change Use? with a rationale.</t>
  </si>
  <si>
    <t xml:space="preserve">A public trading range is a market reference. Record the target’s size, growth, margin, business mix and liquidity differences before selecting a multiple. Buyer-specific synergy is assessed separately.</t>
  </si>
  <si>
    <t xml:space="preserve">Target company</t>
  </si>
  <si>
    <t xml:space="preserve">Valuation date</t>
  </si>
  <si>
    <t xml:space="preserve">Currency</t>
  </si>
  <si>
    <t xml:space="preserve">Per-share values are in currency units.</t>
  </si>
  <si>
    <t xml:space="preserve">Controls</t>
  </si>
  <si>
    <t xml:space="preserve">Sector</t>
  </si>
  <si>
    <t xml:space="preserve">Industry</t>
  </si>
  <si>
    <t xml:space="preserve">Media &amp; Publishing</t>
  </si>
  <si>
    <t xml:space="preserve">Marketing &amp; Advertising</t>
  </si>
  <si>
    <t xml:space="preserve">Common currency code</t>
  </si>
  <si>
    <t xml:space="preserve">Events &amp; Exhibitions</t>
  </si>
  <si>
    <t xml:space="preserve">Sector number</t>
  </si>
  <si>
    <t xml:space="preserve">Software &amp; SaaS</t>
  </si>
  <si>
    <t xml:space="preserve">Peer group (exact label)</t>
  </si>
  <si>
    <t xml:space="preserve">IT Services &amp; Managed Services</t>
  </si>
  <si>
    <t xml:space="preserve">Metric number</t>
  </si>
  <si>
    <t xml:space="preserve">Business &amp; Professional Services</t>
  </si>
  <si>
    <t xml:space="preserve">Target metric (millions)</t>
  </si>
  <si>
    <t xml:space="preserve">Healthcare Services</t>
  </si>
  <si>
    <t xml:space="preserve">Target net debt (millions)</t>
  </si>
  <si>
    <t xml:space="preserve">Consumer Products &amp; Brands</t>
  </si>
  <si>
    <t xml:space="preserve">Target other claims (millions)</t>
  </si>
  <si>
    <t xml:space="preserve">Food &amp; Beverage</t>
  </si>
  <si>
    <t xml:space="preserve">Target diluted shares (millions)</t>
  </si>
  <si>
    <t xml:space="preserve">Retail &amp; Restaurants</t>
  </si>
  <si>
    <t xml:space="preserve">Selected low multiple</t>
  </si>
  <si>
    <t xml:space="preserve">Industrial &amp; Commercial Services</t>
  </si>
  <si>
    <t xml:space="preserve">Selected high multiple</t>
  </si>
  <si>
    <t xml:space="preserve">Distribution &amp; Logistics</t>
  </si>
  <si>
    <t xml:space="preserve">Target basis reviewed?</t>
  </si>
  <si>
    <t xml:space="preserve">No</t>
  </si>
  <si>
    <t xml:space="preserve">Range selection rationale</t>
  </si>
  <si>
    <t xml:space="preserve">LTM / NTM period definition</t>
  </si>
  <si>
    <t xml:space="preserve">Metric</t>
  </si>
  <si>
    <t xml:space="preserve">Numerator / denominator</t>
  </si>
  <si>
    <t xml:space="preserve">EV / leases / adjustments policy</t>
  </si>
  <si>
    <t xml:space="preserve">EV / LTM Revenue</t>
  </si>
  <si>
    <t xml:space="preserve">Target metric source and basis</t>
  </si>
  <si>
    <t xml:space="preserve">EV / LTM EBITDA</t>
  </si>
  <si>
    <t xml:space="preserve">Decision owner</t>
  </si>
  <si>
    <t xml:space="preserve">EV / LTM EBIT</t>
  </si>
  <si>
    <t xml:space="preserve">EV / NTM Revenue</t>
  </si>
  <si>
    <t xml:space="preserve">EV / NTM EBITDA</t>
  </si>
  <si>
    <t xml:space="preserve">All monetary inputs use one currency and millions. Convert outside this template. Net debt is signed: a net cash position is negative. Other claims are positive deductions from enterprise value.</t>
  </si>
  <si>
    <t xml:space="preserve">Enter explicit zero for no adjustment, net debt or other claims. Blank means missing. The low and high multiples are analyst selections, supported by the peer statistics and a written rationale.</t>
  </si>
  <si>
    <t xml:space="preserve">Peer data: paste values into amber columns A:Y. Keep each record and its rationale on one row.</t>
  </si>
  <si>
    <t xml:space="preserve">300 rows: 10–309. Review the selected metric and common basis before setting Use? and Basis reviewed? to Yes.</t>
  </si>
  <si>
    <t xml:space="preserve">Core count</t>
  </si>
  <si>
    <t xml:space="preserve">Core Q1</t>
  </si>
  <si>
    <t xml:space="preserve">Core median</t>
  </si>
  <si>
    <t xml:space="preserve">Core Q3</t>
  </si>
  <si>
    <t xml:space="preserve">All count</t>
  </si>
  <si>
    <t xml:space="preserve">All Q1</t>
  </si>
  <si>
    <t xml:space="preserve">All median</t>
  </si>
  <si>
    <t xml:space="preserve">All Q3</t>
  </si>
  <si>
    <t xml:space="preserve">Record ID</t>
  </si>
  <si>
    <t xml:space="preserve">Sector no.</t>
  </si>
  <si>
    <t xml:space="preserve">Company</t>
  </si>
  <si>
    <t xml:space="preserve">Exchange / ticker</t>
  </si>
  <si>
    <t xml:space="preserve">Country</t>
  </si>
  <si>
    <t xml:space="preserve">Tier</t>
  </si>
  <si>
    <t xml:space="preserve">Use?</t>
  </si>
  <si>
    <t xml:space="preserve">Basis reviewed?</t>
  </si>
  <si>
    <t xml:space="preserve">Inclusion / exclusion rationale</t>
  </si>
  <si>
    <t xml:space="preserve">Business / revenue mix</t>
  </si>
  <si>
    <t xml:space="preserve">Customer / platform exposure</t>
  </si>
  <si>
    <t xml:space="preserve">Market data date</t>
  </si>
  <si>
    <t xml:space="preserve">LTM period end</t>
  </si>
  <si>
    <t xml:space="preserve">NTM period end</t>
  </si>
  <si>
    <t xml:space="preserve">LTM revenue</t>
  </si>
  <si>
    <t xml:space="preserve">Reported LTM EBITDA</t>
  </si>
  <si>
    <t xml:space="preserve">EBITDA adjustment</t>
  </si>
  <si>
    <t xml:space="preserve">LTM EBIT</t>
  </si>
  <si>
    <t xml:space="preserve">NTM revenue</t>
  </si>
  <si>
    <t xml:space="preserve">NTM EBITDA</t>
  </si>
  <si>
    <t xml:space="preserve">Source / as-of / definitions</t>
  </si>
  <si>
    <t xml:space="preserve">Adjustment rationale</t>
  </si>
  <si>
    <t xml:space="preserve">Normalized LTM EBITDA</t>
  </si>
  <si>
    <t xml:space="preserve">EBITDA margin</t>
  </si>
  <si>
    <t xml:space="preserve">NTM revenue growth</t>
  </si>
  <si>
    <t xml:space="preserve">Eligibility</t>
  </si>
  <si>
    <t xml:space="preserve">Core multiple</t>
  </si>
  <si>
    <t xml:space="preserve">All eligible multiple</t>
  </si>
  <si>
    <t xml:space="preserve">Outlier review</t>
  </si>
  <si>
    <t xml:space="preserve">Guide</t>
  </si>
  <si>
    <t xml:space="preserve">Scope</t>
  </si>
  <si>
    <t xml:space="preserve">Public-company trading comparables across the 12 sectors on Controls. No precedent M&amp;A data or analysis is included. The distributed workbook contains no company data or licensed provider values.</t>
  </si>
  <si>
    <t xml:space="preserve">Import</t>
  </si>
  <si>
    <t xml:space="preserve">Use company filings or a data service you are licensed to use. Paste values by matching field names into A:Y, rows 10–309. Do not paste the full export across formulas. Keep the original export separately. This template has no provider connection or automatic refresh.</t>
  </si>
  <si>
    <t xml:space="preserve">Record integrity</t>
  </si>
  <si>
    <t xml:space="preserve">Assign one stable exchange-and-ticker ID per company. Duplicate IDs are excluded. Keep all columns together when sorting, and preserve each record’s selection and rationale when refreshing. Do not sort individual columns.</t>
  </si>
  <si>
    <t xml:space="preserve">Peer groups</t>
  </si>
  <si>
    <t xml:space="preserve">Enter your own exact peer-group labels within each sector. Core peers support the target range. Secondary peers provide a broader comparison. Adjacent, Watchlist and Excluded rows never enter the statistics.</t>
  </si>
  <si>
    <t xml:space="preserve">Basis review</t>
  </si>
  <si>
    <t xml:space="preserve">Use one valuation date and one currency across each EV numerator and financial denominator. Amounts are in millions. Confirm actual fiscal period ends, common LTM and NTM definitions, FX conversion, lease treatment, stock compensation, acquisitions and business mix before marking Basis reviewed? Yes.</t>
  </si>
  <si>
    <t xml:space="preserve">EBITDA normalization</t>
  </si>
  <si>
    <t xml:space="preserve">Normalized LTM EBITDA equals reported EBITDA plus the signed adjustment. Enter an explicit 0 if unchanged. Document amount, affected period, reason and source in Adjustment rationale. Other financial inputs must already use the reviewed common basis.</t>
  </si>
  <si>
    <t xml:space="preserve">Enter reviewed enterprise value. Reconcile it outside the template to common equity value plus net debt, preferred stock, minority interests and other claims, using the stated cash, investment and lease policy. The workbook does not reconstruct vendor EV.</t>
  </si>
  <si>
    <t xml:space="preserve">Multiples</t>
  </si>
  <si>
    <t xml:space="preserve">Five EV multiples cover LTM revenue, EBITDA and EBIT, plus NTM revenue and EBITDA. Missing inputs return blank. Nonpositive EV or denominator returns NM. P/E is outside v1.0 because it requires a separately normalized equity earnings basis.</t>
  </si>
  <si>
    <t xml:space="preserve">Statistics</t>
  </si>
  <si>
    <t xml:space="preserve">Core and all eligible (Core plus Secondary) counts are metric-specific. Q1, median and Q3 use Excel inclusive QUARTILE and require 3 observations. The core outlier screen uses Q1 minus 1.5 IQR and Q3 plus 1.5 IQR with at least 5 observations. It flags, but never automatically removes, a peer.</t>
  </si>
  <si>
    <t xml:space="preserve">Valuation</t>
  </si>
  <si>
    <t xml:space="preserve">Choose low and high multiples using the statistics and target differences. EV equals the chosen multiple times the matching target metric. Equity value subtracts signed net debt and other claims. Per-share value divides by diluted shares. Negative equity remains visible. All target inputs, including zeros, are required.</t>
  </si>
  <si>
    <t xml:space="preserve">Limits</t>
  </si>
  <si>
    <t xml:space="preserve">Ranges use a minimum of 3 eligible core peers as a template rule, not a claim of statistical sufficiency. There is no automatic control premium, marketability discount, currency conversion or synergy add-on. Rows beyond 309 are outside the calculation capacity.</t>
  </si>
  <si>
    <t xml:space="preserve">Refresh</t>
  </si>
  <si>
    <t xml:space="preserve">Replace values and review dates, definitions, adjustments, IDs and selection decisions each time. Recalculate in Excel with calculation set to Automatic. Check the Dashboard and outlier column after every change. Amber cells are editable. Formula cells should remain intact.</t>
  </si>
</sst>
</file>

<file path=xl/styles.xml><?xml version="1.0" encoding="utf-8"?>
<styleSheet xmlns="http://schemas.openxmlformats.org/spreadsheetml/2006/main">
  <numFmts count="5">
    <numFmt numFmtId="164" formatCode="General"/>
    <numFmt numFmtId="165" formatCode="0.0\x"/>
    <numFmt numFmtId="166" formatCode="#,##0.0;\(#,##0.0\);\–"/>
    <numFmt numFmtId="167" formatCode="mm/dd/yy"/>
    <numFmt numFmtId="168" formatCode="0.0%;\(0.0%\);\–"/>
  </numFmts>
  <fonts count="12">
    <font>
      <sz val="10"/>
      <name val="Arial"/>
      <family val="2"/>
    </font>
    <font>
      <sz val="10"/>
      <name val="Arial"/>
      <family val="0"/>
    </font>
    <font>
      <sz val="10"/>
      <name val="Arial"/>
      <family val="0"/>
    </font>
    <font>
      <sz val="10"/>
      <name val="Arial"/>
      <family val="0"/>
    </font>
    <font>
      <sz val="11"/>
      <name val="Calibri"/>
      <family val="0"/>
      <charset val="1"/>
    </font>
    <font>
      <sz val="10"/>
      <color rgb="FF202620"/>
      <name val="Arial"/>
      <family val="0"/>
      <charset val="1"/>
    </font>
    <font>
      <b val="true"/>
      <sz val="16"/>
      <color rgb="FF173D34"/>
      <name val="Arial"/>
      <family val="0"/>
      <charset val="1"/>
    </font>
    <font>
      <b val="true"/>
      <sz val="10"/>
      <color rgb="FFFFFFFF"/>
      <name val="Arial"/>
      <family val="0"/>
      <charset val="1"/>
    </font>
    <font>
      <sz val="10"/>
      <color rgb="FF0000FF"/>
      <name val="Arial"/>
      <family val="0"/>
      <charset val="1"/>
    </font>
    <font>
      <i val="true"/>
      <sz val="10"/>
      <color rgb="FF202620"/>
      <name val="Arial"/>
      <family val="0"/>
      <charset val="1"/>
    </font>
    <font>
      <i val="true"/>
      <sz val="10"/>
      <color rgb="FF00804A"/>
      <name val="Arial"/>
      <family val="0"/>
      <charset val="1"/>
    </font>
    <font>
      <b val="true"/>
      <sz val="10"/>
      <color rgb="FF202620"/>
      <name val="Arial"/>
      <family val="0"/>
      <charset val="1"/>
    </font>
  </fonts>
  <fills count="4">
    <fill>
      <patternFill patternType="none"/>
    </fill>
    <fill>
      <patternFill patternType="gray125"/>
    </fill>
    <fill>
      <patternFill patternType="solid">
        <fgColor rgb="FF173D34"/>
        <bgColor rgb="FF202620"/>
      </patternFill>
    </fill>
    <fill>
      <patternFill patternType="solid">
        <fgColor rgb="FFFFF3CD"/>
        <bgColor rgb="FFFCE8E6"/>
      </patternFill>
    </fill>
  </fills>
  <borders count="2">
    <border diagonalUp="false" diagonalDown="false">
      <left/>
      <right/>
      <top/>
      <bottom/>
      <diagonal/>
    </border>
    <border diagonalUp="false" diagonalDown="false">
      <left/>
      <right/>
      <top/>
      <bottom style="thin">
        <color rgb="FF173D34"/>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false">
      <alignment horizontal="general" vertical="center" textRotation="0" wrapText="false" indent="0" shrinkToFit="false"/>
      <protection locked="true" hidden="false"/>
    </xf>
    <xf numFmtId="164" fontId="6" fillId="0" borderId="0" xfId="20" applyFont="true" applyBorder="true" applyAlignment="true" applyProtection="false">
      <alignment horizontal="general" vertical="center" textRotation="0" wrapText="false" indent="0" shrinkToFit="false"/>
      <protection locked="true" hidden="false"/>
    </xf>
    <xf numFmtId="164" fontId="5" fillId="0" borderId="1" xfId="20" applyFont="true" applyBorder="true" applyAlignment="true" applyProtection="false">
      <alignment horizontal="general" vertical="center" textRotation="0" wrapText="false" indent="0" shrinkToFit="false"/>
      <protection locked="true" hidden="false"/>
    </xf>
    <xf numFmtId="164" fontId="7" fillId="2" borderId="0" xfId="20" applyFont="true" applyBorder="false" applyAlignment="true" applyProtection="false">
      <alignment horizontal="general" vertical="center" textRotation="0" wrapText="true" indent="0" shrinkToFit="false"/>
      <protection locked="true" hidden="false"/>
    </xf>
    <xf numFmtId="165" fontId="5" fillId="0"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6" fontId="5" fillId="0"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true" indent="0" shrinkToFit="false"/>
      <protection locked="true" hidden="false"/>
    </xf>
    <xf numFmtId="167" fontId="5" fillId="0" borderId="0" xfId="20" applyFont="true" applyBorder="true" applyAlignment="true" applyProtection="false">
      <alignment horizontal="general" vertical="center" textRotation="0" wrapText="false" indent="0" shrinkToFit="false"/>
      <protection locked="true" hidden="false"/>
    </xf>
    <xf numFmtId="164" fontId="5" fillId="0" borderId="0" xfId="20" applyFont="true" applyBorder="false" applyAlignment="true" applyProtection="false">
      <alignment horizontal="general" vertical="center" textRotation="0" wrapText="true" indent="0" shrinkToFit="false"/>
      <protection locked="true" hidden="false"/>
    </xf>
    <xf numFmtId="164" fontId="8" fillId="3" borderId="0" xfId="20" applyFont="true" applyBorder="true" applyAlignment="true" applyProtection="false">
      <alignment horizontal="general" vertical="center" textRotation="0" wrapText="true" indent="0" shrinkToFit="false"/>
      <protection locked="true" hidden="false"/>
    </xf>
    <xf numFmtId="167" fontId="8" fillId="3" borderId="0" xfId="20" applyFont="true" applyBorder="true" applyAlignment="true" applyProtection="false">
      <alignment horizontal="general" vertical="center" textRotation="0" wrapText="true" indent="0" shrinkToFit="false"/>
      <protection locked="true" hidden="false"/>
    </xf>
    <xf numFmtId="166" fontId="8" fillId="3" borderId="0" xfId="20" applyFont="true" applyBorder="true" applyAlignment="true" applyProtection="false">
      <alignment horizontal="general" vertical="center" textRotation="0" wrapText="true" indent="0" shrinkToFit="false"/>
      <protection locked="true" hidden="false"/>
    </xf>
    <xf numFmtId="165" fontId="8" fillId="3" borderId="0" xfId="20" applyFont="true" applyBorder="true" applyAlignment="true" applyProtection="false">
      <alignment horizontal="general" vertical="center" textRotation="0" wrapText="true" indent="0" shrinkToFit="false"/>
      <protection locked="true" hidden="false"/>
    </xf>
    <xf numFmtId="164" fontId="8" fillId="3" borderId="0" xfId="20" applyFont="true" applyBorder="false" applyAlignment="true" applyProtection="false">
      <alignment horizontal="general" vertical="center" textRotation="0" wrapText="false" indent="0" shrinkToFit="false"/>
      <protection locked="true" hidden="false"/>
    </xf>
    <xf numFmtId="167" fontId="8" fillId="3" borderId="0" xfId="20" applyFont="true" applyBorder="false" applyAlignment="true" applyProtection="false">
      <alignment horizontal="general" vertical="center" textRotation="0" wrapText="false" indent="0" shrinkToFit="false"/>
      <protection locked="true" hidden="false"/>
    </xf>
    <xf numFmtId="166" fontId="8" fillId="3" borderId="0" xfId="20" applyFont="true" applyBorder="false" applyAlignment="true" applyProtection="false">
      <alignment horizontal="general" vertical="center" textRotation="0" wrapText="false" indent="0" shrinkToFit="false"/>
      <protection locked="true" hidden="false"/>
    </xf>
    <xf numFmtId="168" fontId="9" fillId="0" borderId="0" xfId="20" applyFont="true" applyBorder="false" applyAlignment="true" applyProtection="false">
      <alignment horizontal="general" vertical="center" textRotation="0" wrapText="false" indent="0" shrinkToFit="false"/>
      <protection locked="true" hidden="false"/>
    </xf>
    <xf numFmtId="165" fontId="9" fillId="0" borderId="0" xfId="20" applyFont="true" applyBorder="false" applyAlignment="true" applyProtection="false">
      <alignment horizontal="general" vertical="center" textRotation="0" wrapText="false" indent="0" shrinkToFit="false"/>
      <protection locked="true" hidden="false"/>
    </xf>
    <xf numFmtId="165" fontId="10" fillId="0" borderId="0" xfId="20" applyFont="true" applyBorder="false" applyAlignment="true" applyProtection="false">
      <alignment horizontal="general" vertical="center" textRotation="0" wrapText="false" indent="0" shrinkToFit="false"/>
      <protection locked="true" hidden="false"/>
    </xf>
    <xf numFmtId="164" fontId="11" fillId="0" borderId="0" xfId="2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color rgb="FFA61C17"/>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4A"/>
      <rgbColor rgb="FFCEC9BC"/>
      <rgbColor rgb="FF808080"/>
      <rgbColor rgb="FF9999FF"/>
      <rgbColor rgb="FF993366"/>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E8E6"/>
      <rgbColor rgb="FF99CCFF"/>
      <rgbColor rgb="FFFF99CC"/>
      <rgbColor rgb="FFCC99FF"/>
      <rgbColor rgb="FFFFCC99"/>
      <rgbColor rgb="FF3366FF"/>
      <rgbColor rgb="FF33CCCC"/>
      <rgbColor rgb="FF99CC00"/>
      <rgbColor rgb="FFFFCC00"/>
      <rgbColor rgb="FFFF9900"/>
      <rgbColor rgb="FFFF6600"/>
      <rgbColor rgb="FF477467"/>
      <rgbColor rgb="FF969696"/>
      <rgbColor rgb="FF173D34"/>
      <rgbColor rgb="FF339966"/>
      <rgbColor rgb="FF003300"/>
      <rgbColor rgb="FF333300"/>
      <rgbColor rgb="FFA61C17"/>
      <rgbColor rgb="FF993366"/>
      <rgbColor rgb="FF333399"/>
      <rgbColor rgb="FF2026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D34"/>
    <pageSetUpPr fitToPage="false"/>
  </sheetPr>
  <dimension ref="A1:J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8"/>
    <col collapsed="false" customWidth="true" hidden="false" outlineLevel="0" max="10" min="3" style="0" width="16"/>
  </cols>
  <sheetData>
    <row r="1" customFormat="false" ht="24.75" hidden="false" customHeight="true" outlineLevel="0" collapsed="false">
      <c r="A1" s="1"/>
      <c r="B1" s="1"/>
      <c r="C1" s="1"/>
      <c r="D1" s="1"/>
      <c r="E1" s="1"/>
      <c r="F1" s="1"/>
      <c r="G1" s="1"/>
      <c r="H1" s="1"/>
      <c r="I1" s="1"/>
      <c r="J1" s="1"/>
    </row>
    <row r="2" customFormat="false" ht="24.75" hidden="false" customHeight="true" outlineLevel="0" collapsed="false">
      <c r="A2" s="1"/>
      <c r="B2" s="2" t="s">
        <v>0</v>
      </c>
      <c r="C2" s="2"/>
      <c r="D2" s="2"/>
      <c r="E2" s="2"/>
      <c r="F2" s="2"/>
      <c r="G2" s="2"/>
      <c r="H2" s="2"/>
      <c r="I2" s="1"/>
      <c r="J2" s="1"/>
    </row>
    <row r="3" customFormat="false" ht="24.75" hidden="false" customHeight="true" outlineLevel="0" collapsed="false">
      <c r="A3" s="1"/>
      <c r="B3" s="3" t="s">
        <v>1</v>
      </c>
      <c r="C3" s="3"/>
      <c r="D3" s="3"/>
      <c r="E3" s="3"/>
      <c r="F3" s="3"/>
      <c r="G3" s="3"/>
      <c r="H3" s="3"/>
      <c r="I3" s="1"/>
      <c r="J3" s="1"/>
    </row>
    <row r="4" customFormat="false" ht="24.75" hidden="false" customHeight="true" outlineLevel="0" collapsed="false">
      <c r="A4" s="1"/>
      <c r="B4" s="1"/>
      <c r="C4" s="1"/>
      <c r="D4" s="1"/>
      <c r="E4" s="1"/>
      <c r="F4" s="1"/>
      <c r="G4" s="1"/>
      <c r="H4" s="1"/>
      <c r="I4" s="1"/>
      <c r="J4" s="1"/>
    </row>
    <row r="5" customFormat="false" ht="39.75" hidden="false" customHeight="true" outlineLevel="0" collapsed="false">
      <c r="A5" s="1"/>
      <c r="B5" s="4" t="s">
        <v>2</v>
      </c>
      <c r="C5" s="4" t="s">
        <v>3</v>
      </c>
      <c r="D5" s="4" t="s">
        <v>4</v>
      </c>
      <c r="E5" s="4" t="s">
        <v>5</v>
      </c>
      <c r="F5" s="1"/>
      <c r="G5" s="1"/>
      <c r="H5" s="1"/>
      <c r="I5" s="1"/>
      <c r="J5" s="1"/>
    </row>
    <row r="6" customFormat="false" ht="24.75" hidden="false" customHeight="true" outlineLevel="0" collapsed="false">
      <c r="A6" s="1"/>
      <c r="B6" s="1" t="s">
        <v>6</v>
      </c>
      <c r="C6" s="1" t="n">
        <f aca="false">'Peer data'!A6</f>
        <v>0</v>
      </c>
      <c r="D6" s="1" t="n">
        <f aca="false">'Peer data'!E6</f>
        <v>0</v>
      </c>
      <c r="E6" s="1" t="s">
        <v>7</v>
      </c>
      <c r="F6" s="1"/>
      <c r="G6" s="1"/>
      <c r="H6" s="1"/>
      <c r="I6" s="1"/>
      <c r="J6" s="1"/>
    </row>
    <row r="7" customFormat="false" ht="24.75" hidden="false" customHeight="true" outlineLevel="0" collapsed="false">
      <c r="A7" s="1"/>
      <c r="B7" s="1" t="s">
        <v>8</v>
      </c>
      <c r="C7" s="5" t="str">
        <f aca="false">'Peer data'!B6</f>
        <v>n.a.</v>
      </c>
      <c r="D7" s="5" t="str">
        <f aca="false">'Peer data'!F6</f>
        <v>n.a.</v>
      </c>
      <c r="E7" s="1"/>
      <c r="F7" s="1"/>
      <c r="G7" s="1"/>
      <c r="H7" s="1"/>
      <c r="I7" s="1"/>
      <c r="J7" s="1"/>
    </row>
    <row r="8" customFormat="false" ht="24.75" hidden="false" customHeight="true" outlineLevel="0" collapsed="false">
      <c r="A8" s="1"/>
      <c r="B8" s="1" t="s">
        <v>9</v>
      </c>
      <c r="C8" s="5" t="str">
        <f aca="false">'Peer data'!C6</f>
        <v>n.a.</v>
      </c>
      <c r="D8" s="5" t="str">
        <f aca="false">'Peer data'!G6</f>
        <v>n.a.</v>
      </c>
      <c r="E8" s="1"/>
      <c r="F8" s="1"/>
      <c r="G8" s="1"/>
      <c r="H8" s="1"/>
      <c r="I8" s="1"/>
      <c r="J8" s="1"/>
    </row>
    <row r="9" customFormat="false" ht="24.75" hidden="false" customHeight="true" outlineLevel="0" collapsed="false">
      <c r="A9" s="1"/>
      <c r="B9" s="1" t="s">
        <v>10</v>
      </c>
      <c r="C9" s="5" t="str">
        <f aca="false">'Peer data'!D6</f>
        <v>n.a.</v>
      </c>
      <c r="D9" s="5" t="str">
        <f aca="false">'Peer data'!H6</f>
        <v>n.a.</v>
      </c>
      <c r="E9" s="1"/>
      <c r="F9" s="1"/>
      <c r="G9" s="1"/>
      <c r="H9" s="1"/>
      <c r="I9" s="1"/>
      <c r="J9" s="1"/>
    </row>
    <row r="10" customFormat="false" ht="24.75" hidden="false" customHeight="true" outlineLevel="0" collapsed="false">
      <c r="A10" s="1"/>
      <c r="B10" s="1"/>
      <c r="C10" s="1"/>
      <c r="D10" s="1"/>
      <c r="E10" s="1"/>
      <c r="F10" s="1"/>
      <c r="G10" s="1"/>
      <c r="H10" s="1"/>
      <c r="I10" s="1"/>
      <c r="J10" s="1"/>
    </row>
    <row r="11" customFormat="false" ht="24.75" hidden="false" customHeight="true" outlineLevel="0" collapsed="false">
      <c r="A11" s="1"/>
      <c r="B11" s="1" t="s">
        <v>11</v>
      </c>
      <c r="C11" s="6" t="str">
        <f aca="false">IF(OR(NOT(ISNUMBER(Controls!C11)),Controls!C11&lt;1,Controls!C11&gt;5,Controls!C11&lt;&gt;INT(Controls!C11)),"Select metric",INDEX(Controls!H21:H25,Controls!C11))</f>
        <v>EV / LTM EBITDA</v>
      </c>
      <c r="D11" s="6"/>
      <c r="E11" s="6"/>
      <c r="F11" s="6"/>
      <c r="G11" s="1"/>
      <c r="H11" s="1"/>
      <c r="I11" s="1"/>
      <c r="J11" s="1"/>
    </row>
    <row r="12" customFormat="false" ht="24.75" hidden="false" customHeight="true" outlineLevel="0" collapsed="false">
      <c r="A12" s="1"/>
      <c r="B12" s="1" t="s">
        <v>12</v>
      </c>
      <c r="C12" s="6" t="str">
        <f aca="false">IF(OR(NOT(ISNUMBER(Controls!C9)),Controls!C9&lt;1,Controls!C9&gt;12,Controls!C9&lt;&gt;INT(Controls!C9)),"Select sector",INDEX(Controls!H6:H17,Controls!C9))</f>
        <v>Media &amp; Publishing</v>
      </c>
      <c r="D12" s="6"/>
      <c r="E12" s="6"/>
      <c r="F12" s="6"/>
      <c r="G12" s="1"/>
      <c r="H12" s="1"/>
      <c r="I12" s="1"/>
      <c r="J12" s="1"/>
    </row>
    <row r="13" customFormat="false" ht="24.75" hidden="false" customHeight="true" outlineLevel="0" collapsed="false">
      <c r="A13" s="1"/>
      <c r="B13" s="1" t="s">
        <v>13</v>
      </c>
      <c r="C13" s="6" t="str">
        <f aca="false">IF(Controls!C10="","Enter peer group",Controls!C10)</f>
        <v>Enter peer group</v>
      </c>
      <c r="D13" s="6"/>
      <c r="E13" s="6"/>
      <c r="F13" s="6"/>
      <c r="G13" s="1"/>
      <c r="H13" s="1"/>
      <c r="I13" s="1"/>
      <c r="J13" s="1"/>
    </row>
    <row r="14" customFormat="false" ht="24.75" hidden="false" customHeight="true" outlineLevel="0" collapsed="false">
      <c r="A14" s="1"/>
      <c r="B14" s="1" t="s">
        <v>14</v>
      </c>
      <c r="C14" s="6" t="str">
        <f aca="false">IF(C6&lt;3,"Need at least 3 eligible core peers",IF(OR(COUNT(Controls!C12:C17)&lt;&gt;6,Controls!C12&lt;=0,Controls!C14&lt;0,Controls!C15&lt;=0,Controls!C16&lt;=0,Controls!C17&lt;Controls!C16,Controls!C18&lt;&gt;"Yes",Controls!C19="",Controls!C22="",Controls!C6=""),"Complete target basis and selected range","Selected range ready for review"))</f>
        <v>Need at least 3 eligible core peers</v>
      </c>
      <c r="D14" s="6"/>
      <c r="E14" s="6"/>
      <c r="F14" s="6"/>
      <c r="G14" s="6"/>
      <c r="H14" s="6"/>
      <c r="I14" s="1"/>
      <c r="J14" s="1"/>
    </row>
    <row r="15" customFormat="false" ht="24.75" hidden="false" customHeight="true" outlineLevel="0" collapsed="false">
      <c r="A15" s="1"/>
      <c r="B15" s="1"/>
      <c r="C15" s="1"/>
      <c r="D15" s="1"/>
      <c r="E15" s="1"/>
      <c r="F15" s="1"/>
      <c r="G15" s="1"/>
      <c r="H15" s="1"/>
      <c r="I15" s="1"/>
      <c r="J15" s="1"/>
    </row>
    <row r="16" customFormat="false" ht="24.75" hidden="false" customHeight="true" outlineLevel="0" collapsed="false">
      <c r="A16" s="1"/>
      <c r="B16" s="1"/>
      <c r="C16" s="1"/>
      <c r="D16" s="1"/>
      <c r="E16" s="1"/>
      <c r="F16" s="1"/>
      <c r="G16" s="1"/>
      <c r="H16" s="1"/>
      <c r="I16" s="1"/>
      <c r="J16" s="1"/>
    </row>
    <row r="17" customFormat="false" ht="39.75" hidden="false" customHeight="true" outlineLevel="0" collapsed="false">
      <c r="A17" s="1"/>
      <c r="B17" s="4" t="s">
        <v>15</v>
      </c>
      <c r="C17" s="4" t="s">
        <v>16</v>
      </c>
      <c r="D17" s="4" t="s">
        <v>17</v>
      </c>
      <c r="E17" s="1"/>
      <c r="F17" s="1"/>
      <c r="G17" s="1"/>
      <c r="H17" s="1"/>
      <c r="I17" s="1"/>
      <c r="J17" s="1"/>
    </row>
    <row r="18" customFormat="false" ht="24.75" hidden="false" customHeight="true" outlineLevel="0" collapsed="false">
      <c r="A18" s="1"/>
      <c r="B18" s="1" t="s">
        <v>18</v>
      </c>
      <c r="C18" s="5" t="str">
        <f aca="false">IF($C$14&lt;&gt;"Selected range ready for review","n.a.",Controls!C16)</f>
        <v>n.a.</v>
      </c>
      <c r="D18" s="5" t="str">
        <f aca="false">IF($C$14&lt;&gt;"Selected range ready for review","n.a.",Controls!C17)</f>
        <v>n.a.</v>
      </c>
      <c r="E18" s="1"/>
      <c r="F18" s="1"/>
      <c r="G18" s="1"/>
      <c r="H18" s="1"/>
      <c r="I18" s="1"/>
      <c r="J18" s="1"/>
    </row>
    <row r="19" customFormat="false" ht="24.75" hidden="false" customHeight="true" outlineLevel="0" collapsed="false">
      <c r="A19" s="1"/>
      <c r="B19" s="1" t="s">
        <v>19</v>
      </c>
      <c r="C19" s="7" t="str">
        <f aca="false">IF($C$14&lt;&gt;"Selected range ready for review","n.a.",C18*Controls!C12)</f>
        <v>n.a.</v>
      </c>
      <c r="D19" s="7" t="str">
        <f aca="false">IF($C$14&lt;&gt;"Selected range ready for review","n.a.",D18*Controls!C12)</f>
        <v>n.a.</v>
      </c>
      <c r="E19" s="1"/>
      <c r="F19" s="1"/>
      <c r="G19" s="1"/>
      <c r="H19" s="1"/>
      <c r="I19" s="1"/>
      <c r="J19" s="1"/>
    </row>
    <row r="20" customFormat="false" ht="24.75" hidden="false" customHeight="true" outlineLevel="0" collapsed="false">
      <c r="A20" s="1"/>
      <c r="B20" s="1" t="s">
        <v>20</v>
      </c>
      <c r="C20" s="7" t="str">
        <f aca="false">IF($C$14&lt;&gt;"Selected range ready for review","n.a.",Controls!C13)</f>
        <v>n.a.</v>
      </c>
      <c r="D20" s="7" t="str">
        <f aca="false">IF($C$14&lt;&gt;"Selected range ready for review","n.a.",Controls!C13)</f>
        <v>n.a.</v>
      </c>
      <c r="E20" s="1"/>
      <c r="F20" s="1"/>
      <c r="G20" s="1"/>
      <c r="H20" s="1"/>
      <c r="I20" s="1"/>
      <c r="J20" s="1"/>
    </row>
    <row r="21" customFormat="false" ht="24.75" hidden="false" customHeight="true" outlineLevel="0" collapsed="false">
      <c r="A21" s="1"/>
      <c r="B21" s="1" t="s">
        <v>21</v>
      </c>
      <c r="C21" s="7" t="str">
        <f aca="false">IF($C$14&lt;&gt;"Selected range ready for review","n.a.",Controls!C14)</f>
        <v>n.a.</v>
      </c>
      <c r="D21" s="7" t="str">
        <f aca="false">IF($C$14&lt;&gt;"Selected range ready for review","n.a.",Controls!C14)</f>
        <v>n.a.</v>
      </c>
      <c r="E21" s="1"/>
      <c r="F21" s="1"/>
      <c r="G21" s="1"/>
      <c r="H21" s="1"/>
      <c r="I21" s="1"/>
      <c r="J21" s="1"/>
    </row>
    <row r="22" customFormat="false" ht="24.75" hidden="false" customHeight="true" outlineLevel="0" collapsed="false">
      <c r="A22" s="1"/>
      <c r="B22" s="1" t="s">
        <v>22</v>
      </c>
      <c r="C22" s="7" t="str">
        <f aca="false">IF($C$14&lt;&gt;"Selected range ready for review","n.a.",C19-SUM(C20:C21))</f>
        <v>n.a.</v>
      </c>
      <c r="D22" s="7" t="str">
        <f aca="false">IF($C$14&lt;&gt;"Selected range ready for review","n.a.",D19-SUM(D20:D21))</f>
        <v>n.a.</v>
      </c>
      <c r="E22" s="1"/>
      <c r="F22" s="1"/>
      <c r="G22" s="1"/>
      <c r="H22" s="1"/>
      <c r="I22" s="1"/>
      <c r="J22" s="1"/>
    </row>
    <row r="23" customFormat="false" ht="24.75" hidden="false" customHeight="true" outlineLevel="0" collapsed="false">
      <c r="A23" s="1"/>
      <c r="B23" s="1" t="s">
        <v>23</v>
      </c>
      <c r="C23" s="7" t="str">
        <f aca="false">IF($C$14&lt;&gt;"Selected range ready for review","n.a.",C22/Controls!C15)</f>
        <v>n.a.</v>
      </c>
      <c r="D23" s="7" t="str">
        <f aca="false">IF($C$14&lt;&gt;"Selected range ready for review","n.a.",D22/Controls!C15)</f>
        <v>n.a.</v>
      </c>
      <c r="E23" s="1"/>
      <c r="F23" s="1"/>
      <c r="G23" s="1"/>
      <c r="H23" s="1"/>
      <c r="I23" s="1"/>
      <c r="J23" s="1"/>
    </row>
    <row r="24" customFormat="false" ht="24.75" hidden="false" customHeight="true" outlineLevel="0" collapsed="false">
      <c r="A24" s="1"/>
      <c r="B24" s="1"/>
      <c r="C24" s="1"/>
      <c r="D24" s="1"/>
      <c r="E24" s="1"/>
      <c r="F24" s="1"/>
      <c r="G24" s="1"/>
      <c r="H24" s="1"/>
      <c r="I24" s="1"/>
      <c r="J24" s="1"/>
    </row>
    <row r="25" customFormat="false" ht="24.75" hidden="false" customHeight="true" outlineLevel="0" collapsed="false">
      <c r="A25" s="1"/>
      <c r="B25" s="1"/>
      <c r="C25" s="1"/>
      <c r="D25" s="1"/>
      <c r="E25" s="1"/>
      <c r="F25" s="1"/>
      <c r="G25" s="1"/>
      <c r="H25" s="1"/>
      <c r="I25" s="1"/>
      <c r="J25" s="1"/>
    </row>
    <row r="26" customFormat="false" ht="24.75" hidden="false" customHeight="true" outlineLevel="0" collapsed="false">
      <c r="A26" s="1"/>
      <c r="B26" s="8" t="s">
        <v>24</v>
      </c>
      <c r="C26" s="8"/>
      <c r="D26" s="8"/>
      <c r="E26" s="8"/>
      <c r="F26" s="8"/>
      <c r="G26" s="8"/>
      <c r="H26" s="8"/>
      <c r="I26" s="1"/>
      <c r="J26" s="1"/>
    </row>
    <row r="27" customFormat="false" ht="24.75" hidden="false" customHeight="true" outlineLevel="0" collapsed="false">
      <c r="A27" s="1"/>
      <c r="B27" s="8"/>
      <c r="C27" s="8"/>
      <c r="D27" s="8"/>
      <c r="E27" s="8"/>
      <c r="F27" s="8"/>
      <c r="G27" s="8"/>
      <c r="H27" s="8"/>
      <c r="I27" s="1"/>
      <c r="J27" s="1"/>
    </row>
    <row r="28" customFormat="false" ht="24.75" hidden="false" customHeight="true" outlineLevel="0" collapsed="false">
      <c r="A28" s="1"/>
      <c r="B28" s="1"/>
      <c r="C28" s="1"/>
      <c r="D28" s="1"/>
      <c r="E28" s="1"/>
      <c r="F28" s="1"/>
      <c r="G28" s="1"/>
      <c r="H28" s="1"/>
      <c r="I28" s="1"/>
      <c r="J28" s="1"/>
    </row>
    <row r="29" customFormat="false" ht="24.75" hidden="false" customHeight="true" outlineLevel="0" collapsed="false">
      <c r="A29" s="1"/>
      <c r="B29" s="8" t="s">
        <v>25</v>
      </c>
      <c r="C29" s="8"/>
      <c r="D29" s="8"/>
      <c r="E29" s="8"/>
      <c r="F29" s="8"/>
      <c r="G29" s="8"/>
      <c r="H29" s="8"/>
      <c r="I29" s="1"/>
      <c r="J29" s="1"/>
    </row>
    <row r="30" customFormat="false" ht="24.75" hidden="false" customHeight="true" outlineLevel="0" collapsed="false">
      <c r="A30" s="1"/>
      <c r="B30" s="8"/>
      <c r="C30" s="8"/>
      <c r="D30" s="8"/>
      <c r="E30" s="8"/>
      <c r="F30" s="8"/>
      <c r="G30" s="8"/>
      <c r="H30" s="8"/>
      <c r="I30" s="1"/>
      <c r="J30" s="1"/>
    </row>
    <row r="31" customFormat="false" ht="24.75" hidden="false" customHeight="true" outlineLevel="0" collapsed="false">
      <c r="A31" s="1"/>
      <c r="B31" s="1"/>
      <c r="C31" s="1"/>
      <c r="D31" s="1"/>
      <c r="E31" s="1"/>
      <c r="F31" s="1"/>
      <c r="G31" s="1"/>
      <c r="H31" s="1"/>
      <c r="I31" s="1"/>
      <c r="J31" s="1"/>
    </row>
    <row r="32" customFormat="false" ht="24.75" hidden="false" customHeight="true" outlineLevel="0" collapsed="false">
      <c r="A32" s="1"/>
      <c r="B32" s="1" t="s">
        <v>26</v>
      </c>
      <c r="C32" s="6" t="str">
        <f aca="false">IF(Controls!C6="","Enter on Controls",Controls!C6)</f>
        <v>Enter on Controls</v>
      </c>
      <c r="D32" s="6"/>
      <c r="E32" s="6"/>
      <c r="F32" s="6"/>
      <c r="G32" s="1"/>
      <c r="H32" s="1"/>
      <c r="I32" s="1"/>
      <c r="J32" s="1"/>
    </row>
    <row r="33" customFormat="false" ht="24.75" hidden="false" customHeight="true" outlineLevel="0" collapsed="false">
      <c r="A33" s="1"/>
      <c r="B33" s="1" t="s">
        <v>27</v>
      </c>
      <c r="C33" s="9" t="str">
        <f aca="false">IF(Controls!C7="","Enter on Controls",Controls!C7)</f>
        <v>Enter on Controls</v>
      </c>
      <c r="D33" s="9"/>
      <c r="E33" s="9"/>
      <c r="F33" s="9"/>
      <c r="G33" s="1"/>
      <c r="H33" s="1"/>
      <c r="I33" s="1"/>
      <c r="J33" s="1"/>
    </row>
    <row r="34" customFormat="false" ht="24.75" hidden="false" customHeight="true" outlineLevel="0" collapsed="false">
      <c r="A34" s="1"/>
      <c r="B34" s="1" t="s">
        <v>28</v>
      </c>
      <c r="C34" s="6" t="str">
        <f aca="false">IF(Controls!C8="","Enter on Controls",Controls!C8)</f>
        <v>Enter on Controls</v>
      </c>
      <c r="D34" s="6"/>
      <c r="E34" s="6"/>
      <c r="F34" s="6"/>
      <c r="G34" s="1"/>
      <c r="H34" s="1"/>
      <c r="I34" s="1"/>
      <c r="J34" s="1"/>
    </row>
    <row r="35" customFormat="false" ht="24.75" hidden="false" customHeight="true" outlineLevel="0" collapsed="false">
      <c r="A35" s="1"/>
      <c r="B35" s="1" t="s">
        <v>29</v>
      </c>
      <c r="C35" s="1"/>
      <c r="D35" s="1"/>
      <c r="E35" s="1"/>
      <c r="F35" s="1"/>
      <c r="G35" s="1"/>
      <c r="H35" s="1"/>
      <c r="I35" s="1"/>
      <c r="J35" s="1"/>
    </row>
    <row r="36" customFormat="false" ht="24.75" hidden="false" customHeight="true" outlineLevel="0" collapsed="false">
      <c r="A36" s="1"/>
      <c r="B36" s="1"/>
      <c r="C36" s="1"/>
      <c r="D36" s="1"/>
      <c r="E36" s="1"/>
      <c r="F36" s="1"/>
      <c r="G36" s="1"/>
      <c r="H36" s="1"/>
      <c r="I36" s="1"/>
      <c r="J36" s="1"/>
    </row>
    <row r="37" customFormat="false" ht="24.75" hidden="false" customHeight="true" outlineLevel="0" collapsed="false">
      <c r="A37" s="1"/>
      <c r="B37" s="1"/>
      <c r="C37" s="1"/>
      <c r="D37" s="1"/>
      <c r="E37" s="1"/>
      <c r="F37" s="1"/>
      <c r="G37" s="1"/>
      <c r="H37" s="1"/>
      <c r="I37" s="1"/>
      <c r="J37" s="1"/>
    </row>
    <row r="38" customFormat="false" ht="24.75" hidden="false" customHeight="true" outlineLevel="0" collapsed="false">
      <c r="A38" s="1"/>
      <c r="B38" s="1"/>
      <c r="C38" s="1"/>
      <c r="D38" s="1"/>
      <c r="E38" s="1"/>
      <c r="F38" s="1"/>
      <c r="G38" s="1"/>
      <c r="H38" s="1"/>
      <c r="I38" s="1"/>
      <c r="J38" s="1"/>
    </row>
    <row r="39" customFormat="false" ht="24.75" hidden="false" customHeight="true" outlineLevel="0" collapsed="false">
      <c r="A39" s="1"/>
      <c r="B39" s="1"/>
      <c r="C39" s="1"/>
      <c r="D39" s="1"/>
      <c r="E39" s="1"/>
      <c r="F39" s="1"/>
      <c r="G39" s="1"/>
      <c r="H39" s="1"/>
      <c r="I39" s="1"/>
      <c r="J39" s="1"/>
    </row>
    <row r="40" customFormat="false" ht="24.75" hidden="false" customHeight="true" outlineLevel="0" collapsed="false">
      <c r="A40" s="1"/>
      <c r="B40" s="1"/>
      <c r="C40" s="1"/>
      <c r="D40" s="1"/>
      <c r="E40" s="1"/>
      <c r="F40" s="1"/>
      <c r="G40" s="1"/>
      <c r="H40" s="1"/>
      <c r="I40" s="1"/>
      <c r="J40" s="1"/>
    </row>
    <row r="41" customFormat="false" ht="24.75" hidden="false" customHeight="true" outlineLevel="0" collapsed="false">
      <c r="A41" s="1"/>
      <c r="B41" s="1"/>
      <c r="C41" s="1"/>
      <c r="D41" s="1"/>
      <c r="E41" s="1"/>
      <c r="F41" s="1"/>
      <c r="G41" s="1"/>
      <c r="H41" s="1"/>
      <c r="I41" s="1"/>
      <c r="J41" s="1"/>
    </row>
    <row r="42" customFormat="false" ht="24.75" hidden="false" customHeight="true" outlineLevel="0" collapsed="false">
      <c r="A42" s="1"/>
      <c r="B42" s="1"/>
      <c r="C42" s="1"/>
      <c r="D42" s="1"/>
      <c r="E42" s="1"/>
      <c r="F42" s="1"/>
      <c r="G42" s="1"/>
      <c r="H42" s="1"/>
      <c r="I42" s="1"/>
      <c r="J42" s="1"/>
    </row>
    <row r="43" customFormat="false" ht="24.75" hidden="false" customHeight="true" outlineLevel="0" collapsed="false">
      <c r="A43" s="1"/>
      <c r="B43" s="1"/>
      <c r="C43" s="1"/>
      <c r="D43" s="1"/>
      <c r="E43" s="1"/>
      <c r="F43" s="1"/>
      <c r="G43" s="1"/>
      <c r="H43" s="1"/>
      <c r="I43" s="1"/>
      <c r="J43" s="1"/>
    </row>
    <row r="44" customFormat="false" ht="24.75" hidden="false" customHeight="true" outlineLevel="0" collapsed="false">
      <c r="A44" s="1"/>
      <c r="B44" s="1"/>
      <c r="C44" s="1"/>
      <c r="D44" s="1"/>
      <c r="E44" s="1"/>
      <c r="F44" s="1"/>
      <c r="G44" s="1"/>
      <c r="H44" s="1"/>
      <c r="I44" s="1"/>
      <c r="J44" s="1"/>
    </row>
    <row r="45" customFormat="false" ht="24.75" hidden="false" customHeight="true" outlineLevel="0" collapsed="false">
      <c r="A45" s="1"/>
      <c r="B45" s="1"/>
      <c r="C45" s="1"/>
      <c r="D45" s="1"/>
      <c r="E45" s="1"/>
      <c r="F45" s="1"/>
      <c r="G45" s="1"/>
      <c r="H45" s="1"/>
      <c r="I45" s="1"/>
      <c r="J45" s="1"/>
    </row>
    <row r="46" customFormat="false" ht="24.75" hidden="false" customHeight="true" outlineLevel="0" collapsed="false">
      <c r="A46" s="1"/>
      <c r="B46" s="1"/>
      <c r="C46" s="1"/>
      <c r="D46" s="1"/>
      <c r="E46" s="1"/>
      <c r="F46" s="1"/>
      <c r="G46" s="1"/>
      <c r="H46" s="1"/>
      <c r="I46" s="1"/>
      <c r="J46" s="1"/>
    </row>
    <row r="47" customFormat="false" ht="24.75" hidden="false" customHeight="true" outlineLevel="0" collapsed="false">
      <c r="A47" s="1"/>
      <c r="B47" s="1"/>
      <c r="C47" s="1"/>
      <c r="D47" s="1"/>
      <c r="E47" s="1"/>
      <c r="F47" s="1"/>
      <c r="G47" s="1"/>
      <c r="H47" s="1"/>
      <c r="I47" s="1"/>
      <c r="J47" s="1"/>
    </row>
    <row r="48" customFormat="false" ht="24.75" hidden="false" customHeight="true" outlineLevel="0" collapsed="false">
      <c r="A48" s="1"/>
      <c r="B48" s="1"/>
      <c r="C48" s="1"/>
      <c r="D48" s="1"/>
      <c r="E48" s="1"/>
      <c r="F48" s="1"/>
      <c r="G48" s="1"/>
      <c r="H48" s="1"/>
      <c r="I48" s="1"/>
      <c r="J48" s="1"/>
    </row>
    <row r="49" customFormat="false" ht="24.75" hidden="false" customHeight="true" outlineLevel="0" collapsed="false">
      <c r="A49" s="1"/>
      <c r="B49" s="1"/>
      <c r="C49" s="1"/>
      <c r="D49" s="1"/>
      <c r="E49" s="1"/>
      <c r="F49" s="1"/>
      <c r="G49" s="1"/>
      <c r="H49" s="1"/>
      <c r="I49" s="1"/>
      <c r="J49" s="1"/>
    </row>
    <row r="50" customFormat="false" ht="24.75" hidden="false" customHeight="true" outlineLevel="0" collapsed="false">
      <c r="A50" s="1"/>
      <c r="B50" s="1"/>
      <c r="C50" s="1"/>
      <c r="D50" s="1"/>
      <c r="E50" s="1"/>
      <c r="F50" s="1"/>
      <c r="G50" s="1"/>
      <c r="H50" s="1"/>
      <c r="I50" s="1"/>
      <c r="J50" s="1"/>
    </row>
    <row r="51" customFormat="false" ht="24.75" hidden="false" customHeight="true" outlineLevel="0" collapsed="false">
      <c r="A51" s="1"/>
      <c r="B51" s="1"/>
      <c r="C51" s="1"/>
      <c r="D51" s="1"/>
      <c r="E51" s="1"/>
      <c r="F51" s="1"/>
      <c r="G51" s="1"/>
      <c r="H51" s="1"/>
      <c r="I51" s="1"/>
      <c r="J51" s="1"/>
    </row>
    <row r="52" customFormat="false" ht="24.75" hidden="false" customHeight="true" outlineLevel="0" collapsed="false">
      <c r="A52" s="1"/>
      <c r="B52" s="1"/>
      <c r="C52" s="1"/>
      <c r="D52" s="1"/>
      <c r="E52" s="1"/>
      <c r="F52" s="1"/>
      <c r="G52" s="1"/>
      <c r="H52" s="1"/>
      <c r="I52" s="1"/>
      <c r="J52" s="1"/>
    </row>
    <row r="53" customFormat="false" ht="24.75" hidden="false" customHeight="true" outlineLevel="0" collapsed="false">
      <c r="A53" s="1"/>
      <c r="B53" s="1"/>
      <c r="C53" s="1"/>
      <c r="D53" s="1"/>
      <c r="E53" s="1"/>
      <c r="F53" s="1"/>
      <c r="G53" s="1"/>
      <c r="H53" s="1"/>
      <c r="I53" s="1"/>
      <c r="J53" s="1"/>
    </row>
    <row r="54" customFormat="false" ht="24.75" hidden="false" customHeight="true" outlineLevel="0" collapsed="false">
      <c r="A54" s="1"/>
      <c r="B54" s="1"/>
      <c r="C54" s="1"/>
      <c r="D54" s="1"/>
      <c r="E54" s="1"/>
      <c r="F54" s="1"/>
      <c r="G54" s="1"/>
      <c r="H54" s="1"/>
      <c r="I54" s="1"/>
      <c r="J54" s="1"/>
    </row>
    <row r="55" customFormat="false" ht="24.75" hidden="false" customHeight="true" outlineLevel="0" collapsed="false">
      <c r="A55" s="1"/>
      <c r="B55" s="1"/>
      <c r="C55" s="1"/>
      <c r="D55" s="1"/>
      <c r="E55" s="1"/>
      <c r="F55" s="1"/>
      <c r="G55" s="1"/>
      <c r="H55" s="1"/>
      <c r="I55" s="1"/>
      <c r="J55" s="1"/>
    </row>
    <row r="56" customFormat="false" ht="24.75" hidden="false" customHeight="true" outlineLevel="0" collapsed="false">
      <c r="A56" s="1"/>
      <c r="B56" s="1"/>
      <c r="C56" s="1"/>
      <c r="D56" s="1"/>
      <c r="E56" s="1"/>
      <c r="F56" s="1"/>
      <c r="G56" s="1"/>
      <c r="H56" s="1"/>
      <c r="I56" s="1"/>
      <c r="J56" s="1"/>
    </row>
    <row r="57" customFormat="false" ht="24.75" hidden="false" customHeight="true" outlineLevel="0" collapsed="false">
      <c r="A57" s="1"/>
      <c r="B57" s="1"/>
      <c r="C57" s="1"/>
      <c r="D57" s="1"/>
      <c r="E57" s="1"/>
      <c r="F57" s="1"/>
      <c r="G57" s="1"/>
      <c r="H57" s="1"/>
      <c r="I57" s="1"/>
      <c r="J57" s="1"/>
    </row>
    <row r="58" customFormat="false" ht="24.75" hidden="false" customHeight="true" outlineLevel="0" collapsed="false">
      <c r="A58" s="1"/>
      <c r="B58" s="1"/>
      <c r="C58" s="1"/>
      <c r="D58" s="1"/>
      <c r="E58" s="1"/>
      <c r="F58" s="1"/>
      <c r="G58" s="1"/>
      <c r="H58" s="1"/>
      <c r="I58" s="1"/>
      <c r="J58" s="1"/>
    </row>
    <row r="59" customFormat="false" ht="24.75" hidden="false" customHeight="true" outlineLevel="0" collapsed="false">
      <c r="A59" s="1"/>
      <c r="B59" s="1"/>
      <c r="C59" s="1"/>
      <c r="D59" s="1"/>
      <c r="E59" s="1"/>
      <c r="F59" s="1"/>
      <c r="G59" s="1"/>
      <c r="H59" s="1"/>
      <c r="I59" s="1"/>
      <c r="J59" s="1"/>
    </row>
    <row r="60" customFormat="false" ht="24.75" hidden="false" customHeight="true" outlineLevel="0" collapsed="false">
      <c r="A60" s="1"/>
      <c r="B60" s="1"/>
      <c r="C60" s="1"/>
      <c r="D60" s="1"/>
      <c r="E60" s="1"/>
      <c r="F60" s="1"/>
      <c r="G60" s="1"/>
      <c r="H60" s="1"/>
      <c r="I60" s="1"/>
      <c r="J60" s="1"/>
    </row>
  </sheetData>
  <mergeCells count="11">
    <mergeCell ref="B2:H2"/>
    <mergeCell ref="B3:H3"/>
    <mergeCell ref="C11:F11"/>
    <mergeCell ref="C12:F12"/>
    <mergeCell ref="C13:F13"/>
    <mergeCell ref="C14:H14"/>
    <mergeCell ref="B26:H27"/>
    <mergeCell ref="B29:H30"/>
    <mergeCell ref="C32:F32"/>
    <mergeCell ref="C33:F33"/>
    <mergeCell ref="C34:F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77467"/>
    <pageSetUpPr fitToPage="false"/>
  </sheetPr>
  <dimension ref="A1:J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8"/>
    <col collapsed="false" customWidth="true" hidden="false" outlineLevel="0" max="6" min="3" style="0" width="16"/>
    <col collapsed="false" customWidth="true" hidden="false" outlineLevel="0" max="7" min="7" style="0" width="8"/>
    <col collapsed="false" customWidth="true" hidden="false" outlineLevel="0" max="8" min="8" style="0" width="44"/>
    <col collapsed="false" customWidth="true" hidden="false" outlineLevel="0" max="10" min="9" style="0" width="16"/>
  </cols>
  <sheetData>
    <row r="1" customFormat="false" ht="24.75" hidden="false" customHeight="true" outlineLevel="0" collapsed="false">
      <c r="A1" s="1"/>
      <c r="B1" s="1"/>
      <c r="C1" s="1"/>
      <c r="D1" s="1"/>
      <c r="E1" s="1"/>
      <c r="F1" s="1"/>
      <c r="G1" s="1"/>
      <c r="H1" s="1"/>
      <c r="I1" s="1"/>
      <c r="J1" s="1"/>
    </row>
    <row r="2" customFormat="false" ht="24.75" hidden="false" customHeight="true" outlineLevel="0" collapsed="false">
      <c r="A2" s="1"/>
      <c r="B2" s="2" t="s">
        <v>30</v>
      </c>
      <c r="C2" s="2"/>
      <c r="D2" s="2"/>
      <c r="E2" s="2"/>
      <c r="F2" s="2"/>
      <c r="G2" s="2"/>
      <c r="H2" s="2"/>
      <c r="I2" s="1"/>
      <c r="J2" s="1"/>
    </row>
    <row r="3" customFormat="false" ht="24.75" hidden="false" customHeight="true" outlineLevel="0" collapsed="false">
      <c r="A3" s="1"/>
      <c r="B3" s="3"/>
      <c r="C3" s="3"/>
      <c r="D3" s="3"/>
      <c r="E3" s="3"/>
      <c r="F3" s="3"/>
      <c r="G3" s="3"/>
      <c r="H3" s="3"/>
      <c r="I3" s="1"/>
      <c r="J3" s="1"/>
    </row>
    <row r="4" customFormat="false" ht="24.75" hidden="false" customHeight="true" outlineLevel="0" collapsed="false">
      <c r="A4" s="1"/>
      <c r="B4" s="1"/>
      <c r="C4" s="1"/>
      <c r="D4" s="1"/>
      <c r="E4" s="1"/>
      <c r="F4" s="1"/>
      <c r="G4" s="1"/>
      <c r="H4" s="1"/>
      <c r="I4" s="1"/>
      <c r="J4" s="1"/>
    </row>
    <row r="5" customFormat="false" ht="39.75" hidden="false" customHeight="true" outlineLevel="0" collapsed="false">
      <c r="A5" s="1"/>
      <c r="B5" s="1"/>
      <c r="C5" s="1"/>
      <c r="D5" s="1"/>
      <c r="E5" s="1"/>
      <c r="F5" s="1"/>
      <c r="G5" s="4" t="s">
        <v>31</v>
      </c>
      <c r="H5" s="4" t="s">
        <v>32</v>
      </c>
      <c r="I5" s="1"/>
      <c r="J5" s="1"/>
    </row>
    <row r="6" customFormat="false" ht="34.5" hidden="false" customHeight="true" outlineLevel="0" collapsed="false">
      <c r="A6" s="1"/>
      <c r="B6" s="10" t="s">
        <v>26</v>
      </c>
      <c r="C6" s="11"/>
      <c r="D6" s="11"/>
      <c r="E6" s="11"/>
      <c r="F6" s="1"/>
      <c r="G6" s="1" t="n">
        <v>1</v>
      </c>
      <c r="H6" s="1" t="s">
        <v>33</v>
      </c>
      <c r="I6" s="1"/>
      <c r="J6" s="1"/>
    </row>
    <row r="7" customFormat="false" ht="34.5" hidden="false" customHeight="true" outlineLevel="0" collapsed="false">
      <c r="A7" s="1"/>
      <c r="B7" s="10" t="s">
        <v>27</v>
      </c>
      <c r="C7" s="12"/>
      <c r="D7" s="12"/>
      <c r="E7" s="12"/>
      <c r="F7" s="1"/>
      <c r="G7" s="1" t="n">
        <v>2</v>
      </c>
      <c r="H7" s="1" t="s">
        <v>34</v>
      </c>
      <c r="I7" s="1"/>
      <c r="J7" s="1"/>
    </row>
    <row r="8" customFormat="false" ht="34.5" hidden="false" customHeight="true" outlineLevel="0" collapsed="false">
      <c r="A8" s="1"/>
      <c r="B8" s="10" t="s">
        <v>35</v>
      </c>
      <c r="C8" s="11"/>
      <c r="D8" s="11"/>
      <c r="E8" s="11"/>
      <c r="F8" s="1"/>
      <c r="G8" s="1" t="n">
        <v>3</v>
      </c>
      <c r="H8" s="1" t="s">
        <v>36</v>
      </c>
      <c r="I8" s="1"/>
      <c r="J8" s="1"/>
    </row>
    <row r="9" customFormat="false" ht="34.5" hidden="false" customHeight="true" outlineLevel="0" collapsed="false">
      <c r="A9" s="1"/>
      <c r="B9" s="10" t="s">
        <v>37</v>
      </c>
      <c r="C9" s="11" t="n">
        <v>1</v>
      </c>
      <c r="D9" s="11"/>
      <c r="E9" s="11"/>
      <c r="F9" s="1"/>
      <c r="G9" s="1" t="n">
        <v>4</v>
      </c>
      <c r="H9" s="1" t="s">
        <v>38</v>
      </c>
      <c r="I9" s="1"/>
      <c r="J9" s="1"/>
    </row>
    <row r="10" customFormat="false" ht="34.5" hidden="false" customHeight="true" outlineLevel="0" collapsed="false">
      <c r="A10" s="1"/>
      <c r="B10" s="10" t="s">
        <v>39</v>
      </c>
      <c r="C10" s="11"/>
      <c r="D10" s="11"/>
      <c r="E10" s="11"/>
      <c r="F10" s="1"/>
      <c r="G10" s="1" t="n">
        <v>5</v>
      </c>
      <c r="H10" s="1" t="s">
        <v>40</v>
      </c>
      <c r="I10" s="1"/>
      <c r="J10" s="1"/>
    </row>
    <row r="11" customFormat="false" ht="34.5" hidden="false" customHeight="true" outlineLevel="0" collapsed="false">
      <c r="A11" s="1"/>
      <c r="B11" s="10" t="s">
        <v>41</v>
      </c>
      <c r="C11" s="11" t="n">
        <v>2</v>
      </c>
      <c r="D11" s="11"/>
      <c r="E11" s="11"/>
      <c r="F11" s="1"/>
      <c r="G11" s="1" t="n">
        <v>6</v>
      </c>
      <c r="H11" s="1" t="s">
        <v>42</v>
      </c>
      <c r="I11" s="1"/>
      <c r="J11" s="1"/>
    </row>
    <row r="12" customFormat="false" ht="34.5" hidden="false" customHeight="true" outlineLevel="0" collapsed="false">
      <c r="A12" s="1"/>
      <c r="B12" s="10" t="s">
        <v>43</v>
      </c>
      <c r="C12" s="13"/>
      <c r="D12" s="13"/>
      <c r="E12" s="13"/>
      <c r="F12" s="1"/>
      <c r="G12" s="1" t="n">
        <v>7</v>
      </c>
      <c r="H12" s="1" t="s">
        <v>44</v>
      </c>
      <c r="I12" s="1"/>
      <c r="J12" s="1"/>
    </row>
    <row r="13" customFormat="false" ht="34.5" hidden="false" customHeight="true" outlineLevel="0" collapsed="false">
      <c r="A13" s="1"/>
      <c r="B13" s="10" t="s">
        <v>45</v>
      </c>
      <c r="C13" s="13"/>
      <c r="D13" s="13"/>
      <c r="E13" s="13"/>
      <c r="F13" s="1"/>
      <c r="G13" s="1" t="n">
        <v>8</v>
      </c>
      <c r="H13" s="1" t="s">
        <v>46</v>
      </c>
      <c r="I13" s="1"/>
      <c r="J13" s="1"/>
    </row>
    <row r="14" customFormat="false" ht="34.5" hidden="false" customHeight="true" outlineLevel="0" collapsed="false">
      <c r="A14" s="1"/>
      <c r="B14" s="10" t="s">
        <v>47</v>
      </c>
      <c r="C14" s="13"/>
      <c r="D14" s="13"/>
      <c r="E14" s="13"/>
      <c r="F14" s="1"/>
      <c r="G14" s="1" t="n">
        <v>9</v>
      </c>
      <c r="H14" s="1" t="s">
        <v>48</v>
      </c>
      <c r="I14" s="1"/>
      <c r="J14" s="1"/>
    </row>
    <row r="15" customFormat="false" ht="34.5" hidden="false" customHeight="true" outlineLevel="0" collapsed="false">
      <c r="A15" s="1"/>
      <c r="B15" s="10" t="s">
        <v>49</v>
      </c>
      <c r="C15" s="13"/>
      <c r="D15" s="13"/>
      <c r="E15" s="13"/>
      <c r="F15" s="1"/>
      <c r="G15" s="1" t="n">
        <v>10</v>
      </c>
      <c r="H15" s="1" t="s">
        <v>50</v>
      </c>
      <c r="I15" s="1"/>
      <c r="J15" s="1"/>
    </row>
    <row r="16" customFormat="false" ht="34.5" hidden="false" customHeight="true" outlineLevel="0" collapsed="false">
      <c r="A16" s="1"/>
      <c r="B16" s="10" t="s">
        <v>51</v>
      </c>
      <c r="C16" s="14"/>
      <c r="D16" s="14"/>
      <c r="E16" s="14"/>
      <c r="F16" s="1"/>
      <c r="G16" s="1" t="n">
        <v>11</v>
      </c>
      <c r="H16" s="1" t="s">
        <v>52</v>
      </c>
      <c r="I16" s="1"/>
      <c r="J16" s="1"/>
    </row>
    <row r="17" customFormat="false" ht="34.5" hidden="false" customHeight="true" outlineLevel="0" collapsed="false">
      <c r="A17" s="1"/>
      <c r="B17" s="10" t="s">
        <v>53</v>
      </c>
      <c r="C17" s="14"/>
      <c r="D17" s="14"/>
      <c r="E17" s="14"/>
      <c r="F17" s="1"/>
      <c r="G17" s="1" t="n">
        <v>12</v>
      </c>
      <c r="H17" s="1" t="s">
        <v>54</v>
      </c>
      <c r="I17" s="1"/>
      <c r="J17" s="1"/>
    </row>
    <row r="18" customFormat="false" ht="34.5" hidden="false" customHeight="true" outlineLevel="0" collapsed="false">
      <c r="A18" s="1"/>
      <c r="B18" s="10" t="s">
        <v>55</v>
      </c>
      <c r="C18" s="11" t="s">
        <v>56</v>
      </c>
      <c r="D18" s="11"/>
      <c r="E18" s="11"/>
      <c r="F18" s="1"/>
      <c r="G18" s="1"/>
      <c r="H18" s="1"/>
      <c r="I18" s="1"/>
      <c r="J18" s="1"/>
    </row>
    <row r="19" customFormat="false" ht="34.5" hidden="false" customHeight="true" outlineLevel="0" collapsed="false">
      <c r="A19" s="1"/>
      <c r="B19" s="10" t="s">
        <v>57</v>
      </c>
      <c r="C19" s="11"/>
      <c r="D19" s="11"/>
      <c r="E19" s="11"/>
      <c r="F19" s="1"/>
      <c r="G19" s="1"/>
      <c r="H19" s="1"/>
      <c r="I19" s="1"/>
      <c r="J19" s="1"/>
    </row>
    <row r="20" customFormat="false" ht="39.75" hidden="false" customHeight="true" outlineLevel="0" collapsed="false">
      <c r="A20" s="1"/>
      <c r="B20" s="10" t="s">
        <v>58</v>
      </c>
      <c r="C20" s="11"/>
      <c r="D20" s="11"/>
      <c r="E20" s="11"/>
      <c r="F20" s="1"/>
      <c r="G20" s="4" t="s">
        <v>59</v>
      </c>
      <c r="H20" s="4" t="s">
        <v>60</v>
      </c>
      <c r="I20" s="1"/>
      <c r="J20" s="1"/>
    </row>
    <row r="21" customFormat="false" ht="34.5" hidden="false" customHeight="true" outlineLevel="0" collapsed="false">
      <c r="A21" s="1"/>
      <c r="B21" s="10" t="s">
        <v>61</v>
      </c>
      <c r="C21" s="11"/>
      <c r="D21" s="11"/>
      <c r="E21" s="11"/>
      <c r="F21" s="1"/>
      <c r="G21" s="1" t="n">
        <v>1</v>
      </c>
      <c r="H21" s="1" t="s">
        <v>62</v>
      </c>
      <c r="I21" s="1"/>
      <c r="J21" s="1"/>
    </row>
    <row r="22" customFormat="false" ht="34.5" hidden="false" customHeight="true" outlineLevel="0" collapsed="false">
      <c r="A22" s="1"/>
      <c r="B22" s="10" t="s">
        <v>63</v>
      </c>
      <c r="C22" s="11"/>
      <c r="D22" s="11"/>
      <c r="E22" s="11"/>
      <c r="F22" s="1"/>
      <c r="G22" s="1" t="n">
        <v>2</v>
      </c>
      <c r="H22" s="1" t="s">
        <v>64</v>
      </c>
      <c r="I22" s="1"/>
      <c r="J22" s="1"/>
    </row>
    <row r="23" customFormat="false" ht="34.5" hidden="false" customHeight="true" outlineLevel="0" collapsed="false">
      <c r="A23" s="1"/>
      <c r="B23" s="10" t="s">
        <v>65</v>
      </c>
      <c r="C23" s="11"/>
      <c r="D23" s="11"/>
      <c r="E23" s="11"/>
      <c r="F23" s="1"/>
      <c r="G23" s="1" t="n">
        <v>3</v>
      </c>
      <c r="H23" s="1" t="s">
        <v>66</v>
      </c>
      <c r="I23" s="1"/>
      <c r="J23" s="1"/>
    </row>
    <row r="24" customFormat="false" ht="24.75" hidden="false" customHeight="true" outlineLevel="0" collapsed="false">
      <c r="A24" s="1"/>
      <c r="B24" s="1"/>
      <c r="C24" s="1"/>
      <c r="D24" s="1"/>
      <c r="E24" s="1"/>
      <c r="F24" s="1"/>
      <c r="G24" s="1" t="n">
        <v>4</v>
      </c>
      <c r="H24" s="1" t="s">
        <v>67</v>
      </c>
      <c r="I24" s="1"/>
      <c r="J24" s="1"/>
    </row>
    <row r="25" customFormat="false" ht="24.75" hidden="false" customHeight="true" outlineLevel="0" collapsed="false">
      <c r="A25" s="1"/>
      <c r="B25" s="1"/>
      <c r="C25" s="1"/>
      <c r="D25" s="1"/>
      <c r="E25" s="1"/>
      <c r="F25" s="1"/>
      <c r="G25" s="1" t="n">
        <v>5</v>
      </c>
      <c r="H25" s="1" t="s">
        <v>68</v>
      </c>
      <c r="I25" s="1"/>
      <c r="J25" s="1"/>
    </row>
    <row r="26" customFormat="false" ht="24.75" hidden="false" customHeight="true" outlineLevel="0" collapsed="false">
      <c r="A26" s="1"/>
      <c r="B26" s="8" t="s">
        <v>69</v>
      </c>
      <c r="C26" s="8"/>
      <c r="D26" s="8"/>
      <c r="E26" s="8"/>
      <c r="F26" s="8"/>
      <c r="G26" s="8"/>
      <c r="H26" s="8"/>
      <c r="I26" s="1"/>
      <c r="J26" s="1"/>
    </row>
    <row r="27" customFormat="false" ht="24.75" hidden="false" customHeight="true" outlineLevel="0" collapsed="false">
      <c r="A27" s="1"/>
      <c r="B27" s="8"/>
      <c r="C27" s="8"/>
      <c r="D27" s="8"/>
      <c r="E27" s="8"/>
      <c r="F27" s="8"/>
      <c r="G27" s="8"/>
      <c r="H27" s="8"/>
      <c r="I27" s="1"/>
      <c r="J27" s="1"/>
    </row>
    <row r="28" customFormat="false" ht="24.75" hidden="false" customHeight="true" outlineLevel="0" collapsed="false">
      <c r="A28" s="1"/>
      <c r="B28" s="1"/>
      <c r="C28" s="1"/>
      <c r="D28" s="1"/>
      <c r="E28" s="1"/>
      <c r="F28" s="1"/>
      <c r="G28" s="1"/>
      <c r="H28" s="1"/>
      <c r="I28" s="1"/>
      <c r="J28" s="1"/>
    </row>
    <row r="29" customFormat="false" ht="24.75" hidden="false" customHeight="true" outlineLevel="0" collapsed="false">
      <c r="A29" s="1"/>
      <c r="B29" s="8" t="s">
        <v>70</v>
      </c>
      <c r="C29" s="8"/>
      <c r="D29" s="8"/>
      <c r="E29" s="8"/>
      <c r="F29" s="8"/>
      <c r="G29" s="8"/>
      <c r="H29" s="8"/>
      <c r="I29" s="1"/>
      <c r="J29" s="1"/>
    </row>
    <row r="30" customFormat="false" ht="24.75" hidden="false" customHeight="true" outlineLevel="0" collapsed="false">
      <c r="A30" s="1"/>
      <c r="B30" s="8"/>
      <c r="C30" s="8"/>
      <c r="D30" s="8"/>
      <c r="E30" s="8"/>
      <c r="F30" s="8"/>
      <c r="G30" s="8"/>
      <c r="H30" s="8"/>
      <c r="I30" s="1"/>
      <c r="J30" s="1"/>
    </row>
    <row r="31" customFormat="false" ht="24.75" hidden="false" customHeight="true" outlineLevel="0" collapsed="false">
      <c r="A31" s="1"/>
      <c r="B31" s="1"/>
      <c r="C31" s="1"/>
      <c r="D31" s="1"/>
      <c r="E31" s="1"/>
      <c r="F31" s="1"/>
      <c r="G31" s="1"/>
      <c r="H31" s="1"/>
      <c r="I31" s="1"/>
      <c r="J31" s="1"/>
    </row>
    <row r="32" customFormat="false" ht="24.75" hidden="false" customHeight="true" outlineLevel="0" collapsed="false">
      <c r="A32" s="1"/>
      <c r="B32" s="1"/>
      <c r="C32" s="1"/>
      <c r="D32" s="1"/>
      <c r="E32" s="1"/>
      <c r="F32" s="1"/>
      <c r="G32" s="1"/>
      <c r="H32" s="1"/>
      <c r="I32" s="1"/>
      <c r="J32" s="1"/>
    </row>
    <row r="33" customFormat="false" ht="24.75" hidden="false" customHeight="true" outlineLevel="0" collapsed="false">
      <c r="A33" s="1"/>
      <c r="B33" s="1"/>
      <c r="C33" s="1"/>
      <c r="D33" s="1"/>
      <c r="E33" s="1"/>
      <c r="F33" s="1"/>
      <c r="G33" s="1"/>
      <c r="H33" s="1"/>
      <c r="I33" s="1"/>
      <c r="J33" s="1"/>
    </row>
    <row r="34" customFormat="false" ht="24.75" hidden="false" customHeight="true" outlineLevel="0" collapsed="false">
      <c r="A34" s="1"/>
      <c r="B34" s="1"/>
      <c r="C34" s="1"/>
      <c r="D34" s="1"/>
      <c r="E34" s="1"/>
      <c r="F34" s="1"/>
      <c r="G34" s="1"/>
      <c r="H34" s="1"/>
      <c r="I34" s="1"/>
      <c r="J34" s="1"/>
    </row>
    <row r="35" customFormat="false" ht="24.75" hidden="false" customHeight="true" outlineLevel="0" collapsed="false">
      <c r="A35" s="1"/>
      <c r="B35" s="1"/>
      <c r="C35" s="1"/>
      <c r="D35" s="1"/>
      <c r="E35" s="1"/>
      <c r="F35" s="1"/>
      <c r="G35" s="1"/>
      <c r="H35" s="1"/>
      <c r="I35" s="1"/>
      <c r="J35" s="1"/>
    </row>
    <row r="36" customFormat="false" ht="24.75" hidden="false" customHeight="true" outlineLevel="0" collapsed="false">
      <c r="A36" s="1"/>
      <c r="B36" s="1"/>
      <c r="C36" s="1"/>
      <c r="D36" s="1"/>
      <c r="E36" s="1"/>
      <c r="F36" s="1"/>
      <c r="G36" s="1"/>
      <c r="H36" s="1"/>
      <c r="I36" s="1"/>
      <c r="J36" s="1"/>
    </row>
    <row r="37" customFormat="false" ht="24.75" hidden="false" customHeight="true" outlineLevel="0" collapsed="false">
      <c r="A37" s="1"/>
      <c r="B37" s="1"/>
      <c r="C37" s="1"/>
      <c r="D37" s="1"/>
      <c r="E37" s="1"/>
      <c r="F37" s="1"/>
      <c r="G37" s="1"/>
      <c r="H37" s="1"/>
      <c r="I37" s="1"/>
      <c r="J37" s="1"/>
    </row>
    <row r="38" customFormat="false" ht="24.75" hidden="false" customHeight="true" outlineLevel="0" collapsed="false">
      <c r="A38" s="1"/>
      <c r="B38" s="1"/>
      <c r="C38" s="1"/>
      <c r="D38" s="1"/>
      <c r="E38" s="1"/>
      <c r="F38" s="1"/>
      <c r="G38" s="1"/>
      <c r="H38" s="1"/>
      <c r="I38" s="1"/>
      <c r="J38" s="1"/>
    </row>
    <row r="39" customFormat="false" ht="24.75" hidden="false" customHeight="true" outlineLevel="0" collapsed="false">
      <c r="A39" s="1"/>
      <c r="B39" s="1"/>
      <c r="C39" s="1"/>
      <c r="D39" s="1"/>
      <c r="E39" s="1"/>
      <c r="F39" s="1"/>
      <c r="G39" s="1"/>
      <c r="H39" s="1"/>
      <c r="I39" s="1"/>
      <c r="J39" s="1"/>
    </row>
    <row r="40" customFormat="false" ht="24.75" hidden="false" customHeight="true" outlineLevel="0" collapsed="false">
      <c r="A40" s="1"/>
      <c r="B40" s="1"/>
      <c r="C40" s="1"/>
      <c r="D40" s="1"/>
      <c r="E40" s="1"/>
      <c r="F40" s="1"/>
      <c r="G40" s="1"/>
      <c r="H40" s="1"/>
      <c r="I40" s="1"/>
      <c r="J40" s="1"/>
    </row>
    <row r="41" customFormat="false" ht="24.75" hidden="false" customHeight="true" outlineLevel="0" collapsed="false">
      <c r="A41" s="1"/>
      <c r="B41" s="1"/>
      <c r="C41" s="1"/>
      <c r="D41" s="1"/>
      <c r="E41" s="1"/>
      <c r="F41" s="1"/>
      <c r="G41" s="1"/>
      <c r="H41" s="1"/>
      <c r="I41" s="1"/>
      <c r="J41" s="1"/>
    </row>
    <row r="42" customFormat="false" ht="24.75" hidden="false" customHeight="true" outlineLevel="0" collapsed="false">
      <c r="A42" s="1"/>
      <c r="B42" s="1"/>
      <c r="C42" s="1"/>
      <c r="D42" s="1"/>
      <c r="E42" s="1"/>
      <c r="F42" s="1"/>
      <c r="G42" s="1"/>
      <c r="H42" s="1"/>
      <c r="I42" s="1"/>
      <c r="J42" s="1"/>
    </row>
    <row r="43" customFormat="false" ht="24.75" hidden="false" customHeight="true" outlineLevel="0" collapsed="false">
      <c r="A43" s="1"/>
      <c r="B43" s="1"/>
      <c r="C43" s="1"/>
      <c r="D43" s="1"/>
      <c r="E43" s="1"/>
      <c r="F43" s="1"/>
      <c r="G43" s="1"/>
      <c r="H43" s="1"/>
      <c r="I43" s="1"/>
      <c r="J43" s="1"/>
    </row>
    <row r="44" customFormat="false" ht="24.75" hidden="false" customHeight="true" outlineLevel="0" collapsed="false">
      <c r="A44" s="1"/>
      <c r="B44" s="1"/>
      <c r="C44" s="1"/>
      <c r="D44" s="1"/>
      <c r="E44" s="1"/>
      <c r="F44" s="1"/>
      <c r="G44" s="1"/>
      <c r="H44" s="1"/>
      <c r="I44" s="1"/>
      <c r="J44" s="1"/>
    </row>
    <row r="45" customFormat="false" ht="24.75" hidden="false" customHeight="true" outlineLevel="0" collapsed="false">
      <c r="A45" s="1"/>
      <c r="B45" s="1"/>
      <c r="C45" s="1"/>
      <c r="D45" s="1"/>
      <c r="E45" s="1"/>
      <c r="F45" s="1"/>
      <c r="G45" s="1"/>
      <c r="H45" s="1"/>
      <c r="I45" s="1"/>
      <c r="J45" s="1"/>
    </row>
    <row r="46" customFormat="false" ht="24.75" hidden="false" customHeight="true" outlineLevel="0" collapsed="false">
      <c r="A46" s="1"/>
      <c r="B46" s="1"/>
      <c r="C46" s="1"/>
      <c r="D46" s="1"/>
      <c r="E46" s="1"/>
      <c r="F46" s="1"/>
      <c r="G46" s="1"/>
      <c r="H46" s="1"/>
      <c r="I46" s="1"/>
      <c r="J46" s="1"/>
    </row>
    <row r="47" customFormat="false" ht="24.75" hidden="false" customHeight="true" outlineLevel="0" collapsed="false">
      <c r="A47" s="1"/>
      <c r="B47" s="1"/>
      <c r="C47" s="1"/>
      <c r="D47" s="1"/>
      <c r="E47" s="1"/>
      <c r="F47" s="1"/>
      <c r="G47" s="1"/>
      <c r="H47" s="1"/>
      <c r="I47" s="1"/>
      <c r="J47" s="1"/>
    </row>
    <row r="48" customFormat="false" ht="24.75" hidden="false" customHeight="true" outlineLevel="0" collapsed="false">
      <c r="A48" s="1"/>
      <c r="B48" s="1"/>
      <c r="C48" s="1"/>
      <c r="D48" s="1"/>
      <c r="E48" s="1"/>
      <c r="F48" s="1"/>
      <c r="G48" s="1"/>
      <c r="H48" s="1"/>
      <c r="I48" s="1"/>
      <c r="J48" s="1"/>
    </row>
    <row r="49" customFormat="false" ht="24.75" hidden="false" customHeight="true" outlineLevel="0" collapsed="false">
      <c r="A49" s="1"/>
      <c r="B49" s="1"/>
      <c r="C49" s="1"/>
      <c r="D49" s="1"/>
      <c r="E49" s="1"/>
      <c r="F49" s="1"/>
      <c r="G49" s="1"/>
      <c r="H49" s="1"/>
      <c r="I49" s="1"/>
      <c r="J49" s="1"/>
    </row>
    <row r="50" customFormat="false" ht="24.75" hidden="false" customHeight="true" outlineLevel="0" collapsed="false">
      <c r="A50" s="1"/>
      <c r="B50" s="1"/>
      <c r="C50" s="1"/>
      <c r="D50" s="1"/>
      <c r="E50" s="1"/>
      <c r="F50" s="1"/>
      <c r="G50" s="1"/>
      <c r="H50" s="1"/>
      <c r="I50" s="1"/>
      <c r="J50" s="1"/>
    </row>
    <row r="51" customFormat="false" ht="24.75" hidden="false" customHeight="true" outlineLevel="0" collapsed="false">
      <c r="A51" s="1"/>
      <c r="B51" s="1"/>
      <c r="C51" s="1"/>
      <c r="D51" s="1"/>
      <c r="E51" s="1"/>
      <c r="F51" s="1"/>
      <c r="G51" s="1"/>
      <c r="H51" s="1"/>
      <c r="I51" s="1"/>
      <c r="J51" s="1"/>
    </row>
    <row r="52" customFormat="false" ht="24.75" hidden="false" customHeight="true" outlineLevel="0" collapsed="false">
      <c r="A52" s="1"/>
      <c r="B52" s="1"/>
      <c r="C52" s="1"/>
      <c r="D52" s="1"/>
      <c r="E52" s="1"/>
      <c r="F52" s="1"/>
      <c r="G52" s="1"/>
      <c r="H52" s="1"/>
      <c r="I52" s="1"/>
      <c r="J52" s="1"/>
    </row>
    <row r="53" customFormat="false" ht="24.75" hidden="false" customHeight="true" outlineLevel="0" collapsed="false">
      <c r="A53" s="1"/>
      <c r="B53" s="1"/>
      <c r="C53" s="1"/>
      <c r="D53" s="1"/>
      <c r="E53" s="1"/>
      <c r="F53" s="1"/>
      <c r="G53" s="1"/>
      <c r="H53" s="1"/>
      <c r="I53" s="1"/>
      <c r="J53" s="1"/>
    </row>
    <row r="54" customFormat="false" ht="24.75" hidden="false" customHeight="true" outlineLevel="0" collapsed="false">
      <c r="A54" s="1"/>
      <c r="B54" s="1"/>
      <c r="C54" s="1"/>
      <c r="D54" s="1"/>
      <c r="E54" s="1"/>
      <c r="F54" s="1"/>
      <c r="G54" s="1"/>
      <c r="H54" s="1"/>
      <c r="I54" s="1"/>
      <c r="J54" s="1"/>
    </row>
    <row r="55" customFormat="false" ht="24.75" hidden="false" customHeight="true" outlineLevel="0" collapsed="false">
      <c r="A55" s="1"/>
      <c r="B55" s="1"/>
      <c r="C55" s="1"/>
      <c r="D55" s="1"/>
      <c r="E55" s="1"/>
      <c r="F55" s="1"/>
      <c r="G55" s="1"/>
      <c r="H55" s="1"/>
      <c r="I55" s="1"/>
      <c r="J55" s="1"/>
    </row>
    <row r="56" customFormat="false" ht="24.75" hidden="false" customHeight="true" outlineLevel="0" collapsed="false">
      <c r="A56" s="1"/>
      <c r="B56" s="1"/>
      <c r="C56" s="1"/>
      <c r="D56" s="1"/>
      <c r="E56" s="1"/>
      <c r="F56" s="1"/>
      <c r="G56" s="1"/>
      <c r="H56" s="1"/>
      <c r="I56" s="1"/>
      <c r="J56" s="1"/>
    </row>
    <row r="57" customFormat="false" ht="24.75" hidden="false" customHeight="true" outlineLevel="0" collapsed="false">
      <c r="A57" s="1"/>
      <c r="B57" s="1"/>
      <c r="C57" s="1"/>
      <c r="D57" s="1"/>
      <c r="E57" s="1"/>
      <c r="F57" s="1"/>
      <c r="G57" s="1"/>
      <c r="H57" s="1"/>
      <c r="I57" s="1"/>
      <c r="J57" s="1"/>
    </row>
    <row r="58" customFormat="false" ht="24.75" hidden="false" customHeight="true" outlineLevel="0" collapsed="false">
      <c r="A58" s="1"/>
      <c r="B58" s="1"/>
      <c r="C58" s="1"/>
      <c r="D58" s="1"/>
      <c r="E58" s="1"/>
      <c r="F58" s="1"/>
      <c r="G58" s="1"/>
      <c r="H58" s="1"/>
      <c r="I58" s="1"/>
      <c r="J58" s="1"/>
    </row>
    <row r="59" customFormat="false" ht="24.75" hidden="false" customHeight="true" outlineLevel="0" collapsed="false">
      <c r="A59" s="1"/>
      <c r="B59" s="1"/>
      <c r="C59" s="1"/>
      <c r="D59" s="1"/>
      <c r="E59" s="1"/>
      <c r="F59" s="1"/>
      <c r="G59" s="1"/>
      <c r="H59" s="1"/>
      <c r="I59" s="1"/>
      <c r="J59" s="1"/>
    </row>
    <row r="60" customFormat="false" ht="24.75" hidden="false" customHeight="true" outlineLevel="0" collapsed="false">
      <c r="A60" s="1"/>
      <c r="B60" s="1"/>
      <c r="C60" s="1"/>
      <c r="D60" s="1"/>
      <c r="E60" s="1"/>
      <c r="F60" s="1"/>
      <c r="G60" s="1"/>
      <c r="H60" s="1"/>
      <c r="I60" s="1"/>
      <c r="J60" s="1"/>
    </row>
  </sheetData>
  <mergeCells count="21">
    <mergeCell ref="B2:H2"/>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B26:H27"/>
    <mergeCell ref="B29:H30"/>
  </mergeCells>
  <dataValidations count="3">
    <dataValidation allowBlank="false" errorStyle="stop" operator="between" showDropDown="false" showErrorMessage="false" showInputMessage="false" sqref="C9" type="list">
      <formula1>"1,2,3,4,5,6,7,8,9,10,11,12"</formula1>
      <formula2>0</formula2>
    </dataValidation>
    <dataValidation allowBlank="false" errorStyle="stop" operator="between" showDropDown="false" showErrorMessage="false" showInputMessage="false" sqref="C11" type="list">
      <formula1>"1,2,3,4,5"</formula1>
      <formula2>0</formula2>
    </dataValidation>
    <dataValidation allowBlank="false" errorStyle="stop" operator="between" showDropDown="false" showErrorMessage="false" showInputMessage="false" sqref="C18" type="list">
      <formula1>"Yes,No"</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P3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9" topLeftCell="F10" activePane="bottomRight" state="frozen"/>
      <selection pane="topLeft" activeCell="A1" activeCellId="0" sqref="A1"/>
      <selection pane="topRight" activeCell="F1" activeCellId="0" sqref="F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19"/>
    <col collapsed="false" customWidth="true" hidden="false" outlineLevel="0" max="2" min="2" style="0" width="16"/>
    <col collapsed="false" customWidth="true" hidden="false" outlineLevel="0" max="4" min="3" style="0" width="30"/>
    <col collapsed="false" customWidth="true" hidden="false" outlineLevel="0" max="9" min="5" style="0" width="16"/>
    <col collapsed="false" customWidth="true" hidden="false" outlineLevel="0" max="12" min="10" style="0" width="30"/>
    <col collapsed="false" customWidth="true" hidden="false" outlineLevel="0" max="23" min="13" style="0" width="16"/>
    <col collapsed="false" customWidth="true" hidden="false" outlineLevel="0" max="25" min="24" style="0" width="30"/>
    <col collapsed="false" customWidth="true" hidden="false" outlineLevel="0" max="34" min="26" style="0" width="16"/>
    <col collapsed="false" customWidth="true" hidden="false" outlineLevel="0" max="35" min="35" style="0" width="25"/>
    <col collapsed="false" customWidth="true" hidden="false" outlineLevel="0" max="37" min="36" style="0" width="16"/>
    <col collapsed="false" customWidth="true" hidden="false" outlineLevel="0" max="38" min="38" style="0" width="23"/>
    <col collapsed="false" customWidth="true" hidden="false" outlineLevel="0" max="42" min="39" style="0" width="16"/>
  </cols>
  <sheetData>
    <row r="1" customFormat="false" ht="24.75" hidden="false" customHeight="true" outlineLevel="0" collapsed="false">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customFormat="false" ht="24.75" hidden="false" customHeight="true" outlineLevel="0" collapsed="false">
      <c r="A2" s="6" t="s">
        <v>71</v>
      </c>
      <c r="B2" s="6"/>
      <c r="C2" s="6"/>
      <c r="D2" s="6"/>
      <c r="E2" s="6"/>
      <c r="F2" s="6"/>
      <c r="G2" s="6"/>
      <c r="H2" s="6"/>
      <c r="I2" s="6"/>
      <c r="J2" s="6"/>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row>
    <row r="3" customFormat="false" ht="24.75" hidden="false" customHeight="true" outlineLevel="0" collapsed="false">
      <c r="A3" s="6" t="s">
        <v>72</v>
      </c>
      <c r="B3" s="6"/>
      <c r="C3" s="6"/>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row>
    <row r="4" customFormat="false" ht="24.75" hidden="false" customHeight="true" outlineLevel="0" collapsed="false">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row>
    <row r="5" customFormat="false" ht="39.75" hidden="false" customHeight="true" outlineLevel="0" collapsed="false">
      <c r="A5" s="4" t="s">
        <v>73</v>
      </c>
      <c r="B5" s="4" t="s">
        <v>74</v>
      </c>
      <c r="C5" s="4" t="s">
        <v>75</v>
      </c>
      <c r="D5" s="4" t="s">
        <v>76</v>
      </c>
      <c r="E5" s="4" t="s">
        <v>77</v>
      </c>
      <c r="F5" s="4" t="s">
        <v>78</v>
      </c>
      <c r="G5" s="4" t="s">
        <v>79</v>
      </c>
      <c r="H5" s="4" t="s">
        <v>80</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row>
    <row r="6" customFormat="false" ht="24.75" hidden="false" customHeight="true" outlineLevel="0" collapsed="false">
      <c r="A6" s="1" t="n">
        <f aca="false">COUNT(AJ10:AJ309)</f>
        <v>0</v>
      </c>
      <c r="B6" s="5" t="str">
        <f aca="false">IF(A6&lt;3,"n.a.",QUARTILE(AJ10:AJ309,1))</f>
        <v>n.a.</v>
      </c>
      <c r="C6" s="5" t="str">
        <f aca="false">IF(A6&lt;3,"n.a.",QUARTILE(AJ10:AJ309,2))</f>
        <v>n.a.</v>
      </c>
      <c r="D6" s="5" t="str">
        <f aca="false">IF(A6&lt;3,"n.a.",QUARTILE(AJ10:AJ309,3))</f>
        <v>n.a.</v>
      </c>
      <c r="E6" s="1" t="n">
        <f aca="false">COUNT(AK10:AK309)</f>
        <v>0</v>
      </c>
      <c r="F6" s="5" t="str">
        <f aca="false">IF(E6&lt;3,"n.a.",QUARTILE(AK10:AK309,1))</f>
        <v>n.a.</v>
      </c>
      <c r="G6" s="5" t="str">
        <f aca="false">IF(E6&lt;3,"n.a.",QUARTILE(AK10:AK309,2))</f>
        <v>n.a.</v>
      </c>
      <c r="H6" s="5" t="str">
        <f aca="false">IF(E6&lt;3,"n.a.",QUARTILE(AK10:AK309,3))</f>
        <v>n.a.</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row>
    <row r="7" customFormat="false" ht="24.75" hidden="false" customHeight="true" outlineLevel="0" collapsed="false">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row>
    <row r="8" customFormat="false" ht="24.75" hidden="false" customHeight="true" outlineLevel="0" collapsed="false">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customFormat="false" ht="39.75" hidden="false" customHeight="true" outlineLevel="0" collapsed="false">
      <c r="A9" s="4" t="s">
        <v>81</v>
      </c>
      <c r="B9" s="4" t="s">
        <v>82</v>
      </c>
      <c r="C9" s="4" t="s">
        <v>13</v>
      </c>
      <c r="D9" s="4" t="s">
        <v>83</v>
      </c>
      <c r="E9" s="4" t="s">
        <v>84</v>
      </c>
      <c r="F9" s="4" t="s">
        <v>85</v>
      </c>
      <c r="G9" s="4" t="s">
        <v>86</v>
      </c>
      <c r="H9" s="4" t="s">
        <v>87</v>
      </c>
      <c r="I9" s="4" t="s">
        <v>88</v>
      </c>
      <c r="J9" s="4" t="s">
        <v>89</v>
      </c>
      <c r="K9" s="4" t="s">
        <v>90</v>
      </c>
      <c r="L9" s="4" t="s">
        <v>91</v>
      </c>
      <c r="M9" s="4" t="s">
        <v>28</v>
      </c>
      <c r="N9" s="4" t="s">
        <v>92</v>
      </c>
      <c r="O9" s="4" t="s">
        <v>93</v>
      </c>
      <c r="P9" s="4" t="s">
        <v>94</v>
      </c>
      <c r="Q9" s="4" t="s">
        <v>19</v>
      </c>
      <c r="R9" s="4" t="s">
        <v>95</v>
      </c>
      <c r="S9" s="4" t="s">
        <v>96</v>
      </c>
      <c r="T9" s="4" t="s">
        <v>97</v>
      </c>
      <c r="U9" s="4" t="s">
        <v>98</v>
      </c>
      <c r="V9" s="4" t="s">
        <v>99</v>
      </c>
      <c r="W9" s="4" t="s">
        <v>100</v>
      </c>
      <c r="X9" s="4" t="s">
        <v>101</v>
      </c>
      <c r="Y9" s="4" t="s">
        <v>102</v>
      </c>
      <c r="Z9" s="4" t="s">
        <v>103</v>
      </c>
      <c r="AA9" s="4" t="s">
        <v>104</v>
      </c>
      <c r="AB9" s="4" t="s">
        <v>105</v>
      </c>
      <c r="AC9" s="4" t="s">
        <v>62</v>
      </c>
      <c r="AD9" s="4" t="s">
        <v>64</v>
      </c>
      <c r="AE9" s="4" t="s">
        <v>66</v>
      </c>
      <c r="AF9" s="4" t="s">
        <v>67</v>
      </c>
      <c r="AG9" s="4" t="s">
        <v>68</v>
      </c>
      <c r="AH9" s="4" t="s">
        <v>18</v>
      </c>
      <c r="AI9" s="4" t="s">
        <v>106</v>
      </c>
      <c r="AJ9" s="4" t="s">
        <v>107</v>
      </c>
      <c r="AK9" s="4" t="s">
        <v>108</v>
      </c>
      <c r="AL9" s="4" t="s">
        <v>109</v>
      </c>
      <c r="AM9" s="1"/>
      <c r="AN9" s="1"/>
      <c r="AO9" s="1"/>
      <c r="AP9" s="1"/>
    </row>
    <row r="10" customFormat="false" ht="24.75" hidden="false" customHeight="true" outlineLevel="0" collapsed="false">
      <c r="A10" s="15"/>
      <c r="B10" s="15"/>
      <c r="C10" s="15"/>
      <c r="D10" s="15"/>
      <c r="E10" s="15"/>
      <c r="F10" s="15"/>
      <c r="G10" s="15"/>
      <c r="H10" s="15"/>
      <c r="I10" s="15"/>
      <c r="J10" s="15"/>
      <c r="K10" s="15"/>
      <c r="L10" s="15"/>
      <c r="M10" s="15"/>
      <c r="N10" s="16"/>
      <c r="O10" s="16"/>
      <c r="P10" s="16"/>
      <c r="Q10" s="17"/>
      <c r="R10" s="17"/>
      <c r="S10" s="17"/>
      <c r="T10" s="17"/>
      <c r="U10" s="17"/>
      <c r="V10" s="17"/>
      <c r="W10" s="17"/>
      <c r="X10" s="17"/>
      <c r="Y10" s="17"/>
      <c r="Z10" s="7" t="str">
        <f aca="false">IF(COUNT(S10:T10)&lt;&gt;2,"",SUM(S10:T10))</f>
        <v/>
      </c>
      <c r="AA10" s="18" t="str">
        <f aca="false">IF(OR(NOT(ISNUMBER(Z10)),NOT(ISNUMBER(R10)),R10&lt;=0),"",Z10/R10)</f>
        <v/>
      </c>
      <c r="AB10" s="18" t="str">
        <f aca="false">IF(OR(COUNT(R10,V10)&lt;&gt;2,R10&lt;=0),"",V10/R10-1)</f>
        <v/>
      </c>
      <c r="AC10" s="19" t="str">
        <f aca="false">IF(COUNT(Q10,R10)&lt;&gt;2,"",IF(OR(Q10&lt;=0,R10&lt;=0),"NM",Q10/R10))</f>
        <v/>
      </c>
      <c r="AD10" s="19" t="str">
        <f aca="false">IF(COUNT(Q10,Z10)&lt;&gt;2,"",IF(OR(Q10&lt;=0,Z10&lt;=0),"NM",Q10/Z10))</f>
        <v/>
      </c>
      <c r="AE10" s="19" t="str">
        <f aca="false">IF(COUNT(Q10,U10)&lt;&gt;2,"",IF(OR(Q10&lt;=0,U10&lt;=0),"NM",Q10/U10))</f>
        <v/>
      </c>
      <c r="AF10" s="19" t="str">
        <f aca="false">IF(COUNT(Q10,V10)&lt;&gt;2,"",IF(OR(Q10&lt;=0,V10&lt;=0),"NM",Q10/V10))</f>
        <v/>
      </c>
      <c r="AG10" s="19" t="str">
        <f aca="false">IF(COUNT(Q10,W10)&lt;&gt;2,"",IF(OR(Q10&lt;=0,W10&lt;=0),"NM",Q10/W10))</f>
        <v/>
      </c>
      <c r="AH10" s="20" t="str">
        <f aca="false">IF(OR(NOT(ISNUMBER(Controls!$C$11)),Controls!$C$11&lt;1,Controls!$C$11&gt;5,Controls!$C$11&lt;&gt;INT(Controls!$C$11)),"",INDEX(AC10:AG10,1,Controls!$C$11))</f>
        <v/>
      </c>
      <c r="AI10" s="1" t="str">
        <f aca="false">IF(A10="","",IF(COUNTIFS($A$10:$A$309,A10)&lt;&gt;1,"Duplicate ID",IF(OR(B10&lt;&gt;Controls!$C$9,C10&lt;&gt;Controls!$C$10),"Other peer group",IF(OR(H10&lt;&gt;"Yes",G10="Excluded",G10="Adjacent",G10="Watchlist"),"Excluded",IF(OR(I10&lt;&gt;"Yes",D10="",E10="",J10="",K10="",L10="",X10="",Controls!$C$10="",Controls!$C$8="",Controls!$C$20="",Controls!$C$21="",M10&lt;&gt;Controls!$C$8,NOT(ISNUMBER(N10)),N10&lt;=0,N10&lt;&gt;Controls!$C$7,NOT(ISNUMBER(O10)),O10&gt;N10,AND(Controls!$C$11&gt;=4,OR(NOT(ISNUMBER(P10)),P10&lt;=N10)),AND(Controls!$C$11=2,T10&lt;&gt;0,Y10=""),AND(G10&lt;&gt;"Core",G10&lt;&gt;"Secondary")),"Review inputs / basis",IF(NOT(ISNUMBER(AH10)),"Missing / NM metric","Eligible"))))))</f>
        <v/>
      </c>
      <c r="AJ10" s="20" t="str">
        <f aca="false">IF(AND(AI10="Eligible",G10="Core"),AH10,"")</f>
        <v/>
      </c>
      <c r="AK10" s="20" t="str">
        <f aca="false">IF(AI10="Eligible",AH10,"")</f>
        <v/>
      </c>
      <c r="AL10" s="1" t="str">
        <f aca="false">IF(NOT(ISNUMBER(AJ10)),"",IF($A$6&lt;5,"Fewer than 5 core",IF(OR(AJ10&lt;$B$6-1.5*($D$6-$B$6),AJ10&gt;$D$6+1.5*($D$6-$B$6)),"Review outlier","Within IQR fences")))</f>
        <v/>
      </c>
      <c r="AM10" s="1"/>
      <c r="AN10" s="1"/>
      <c r="AO10" s="1"/>
      <c r="AP10" s="1"/>
    </row>
    <row r="11" customFormat="false" ht="24.75" hidden="false" customHeight="true" outlineLevel="0" collapsed="false">
      <c r="A11" s="15"/>
      <c r="B11" s="15"/>
      <c r="C11" s="15"/>
      <c r="D11" s="15"/>
      <c r="E11" s="15"/>
      <c r="F11" s="15"/>
      <c r="G11" s="15"/>
      <c r="H11" s="15"/>
      <c r="I11" s="15"/>
      <c r="J11" s="15"/>
      <c r="K11" s="15"/>
      <c r="L11" s="15"/>
      <c r="M11" s="15"/>
      <c r="N11" s="16"/>
      <c r="O11" s="16"/>
      <c r="P11" s="16"/>
      <c r="Q11" s="17"/>
      <c r="R11" s="17"/>
      <c r="S11" s="17"/>
      <c r="T11" s="17"/>
      <c r="U11" s="17"/>
      <c r="V11" s="17"/>
      <c r="W11" s="17"/>
      <c r="X11" s="17"/>
      <c r="Y11" s="17"/>
      <c r="Z11" s="7" t="str">
        <f aca="false">IF(COUNT(S11:T11)&lt;&gt;2,"",SUM(S11:T11))</f>
        <v/>
      </c>
      <c r="AA11" s="18" t="str">
        <f aca="false">IF(OR(NOT(ISNUMBER(Z11)),NOT(ISNUMBER(R11)),R11&lt;=0),"",Z11/R11)</f>
        <v/>
      </c>
      <c r="AB11" s="18" t="str">
        <f aca="false">IF(OR(COUNT(R11,V11)&lt;&gt;2,R11&lt;=0),"",V11/R11-1)</f>
        <v/>
      </c>
      <c r="AC11" s="19" t="str">
        <f aca="false">IF(COUNT(Q11,R11)&lt;&gt;2,"",IF(OR(Q11&lt;=0,R11&lt;=0),"NM",Q11/R11))</f>
        <v/>
      </c>
      <c r="AD11" s="19" t="str">
        <f aca="false">IF(COUNT(Q11,Z11)&lt;&gt;2,"",IF(OR(Q11&lt;=0,Z11&lt;=0),"NM",Q11/Z11))</f>
        <v/>
      </c>
      <c r="AE11" s="19" t="str">
        <f aca="false">IF(COUNT(Q11,U11)&lt;&gt;2,"",IF(OR(Q11&lt;=0,U11&lt;=0),"NM",Q11/U11))</f>
        <v/>
      </c>
      <c r="AF11" s="19" t="str">
        <f aca="false">IF(COUNT(Q11,V11)&lt;&gt;2,"",IF(OR(Q11&lt;=0,V11&lt;=0),"NM",Q11/V11))</f>
        <v/>
      </c>
      <c r="AG11" s="19" t="str">
        <f aca="false">IF(COUNT(Q11,W11)&lt;&gt;2,"",IF(OR(Q11&lt;=0,W11&lt;=0),"NM",Q11/W11))</f>
        <v/>
      </c>
      <c r="AH11" s="20" t="str">
        <f aca="false">IF(OR(NOT(ISNUMBER(Controls!$C$11)),Controls!$C$11&lt;1,Controls!$C$11&gt;5,Controls!$C$11&lt;&gt;INT(Controls!$C$11)),"",INDEX(AC11:AG11,1,Controls!$C$11))</f>
        <v/>
      </c>
      <c r="AI11" s="1" t="str">
        <f aca="false">IF(A11="","",IF(COUNTIFS($A$10:$A$309,A11)&lt;&gt;1,"Duplicate ID",IF(OR(B11&lt;&gt;Controls!$C$9,C11&lt;&gt;Controls!$C$10),"Other peer group",IF(OR(H11&lt;&gt;"Yes",G11="Excluded",G11="Adjacent",G11="Watchlist"),"Excluded",IF(OR(I11&lt;&gt;"Yes",D11="",E11="",J11="",K11="",L11="",X11="",Controls!$C$10="",Controls!$C$8="",Controls!$C$20="",Controls!$C$21="",M11&lt;&gt;Controls!$C$8,NOT(ISNUMBER(N11)),N11&lt;=0,N11&lt;&gt;Controls!$C$7,NOT(ISNUMBER(O11)),O11&gt;N11,AND(Controls!$C$11&gt;=4,OR(NOT(ISNUMBER(P11)),P11&lt;=N11)),AND(Controls!$C$11=2,T11&lt;&gt;0,Y11=""),AND(G11&lt;&gt;"Core",G11&lt;&gt;"Secondary")),"Review inputs / basis",IF(NOT(ISNUMBER(AH11)),"Missing / NM metric","Eligible"))))))</f>
        <v/>
      </c>
      <c r="AJ11" s="20" t="str">
        <f aca="false">IF(AND(AI11="Eligible",G11="Core"),AH11,"")</f>
        <v/>
      </c>
      <c r="AK11" s="20" t="str">
        <f aca="false">IF(AI11="Eligible",AH11,"")</f>
        <v/>
      </c>
      <c r="AL11" s="1" t="str">
        <f aca="false">IF(NOT(ISNUMBER(AJ11)),"",IF($A$6&lt;5,"Fewer than 5 core",IF(OR(AJ11&lt;$B$6-1.5*($D$6-$B$6),AJ11&gt;$D$6+1.5*($D$6-$B$6)),"Review outlier","Within IQR fences")))</f>
        <v/>
      </c>
      <c r="AM11" s="1"/>
      <c r="AN11" s="1"/>
      <c r="AO11" s="1"/>
      <c r="AP11" s="1"/>
    </row>
    <row r="12" customFormat="false" ht="24.75" hidden="false" customHeight="true" outlineLevel="0" collapsed="false">
      <c r="A12" s="15"/>
      <c r="B12" s="15"/>
      <c r="C12" s="15"/>
      <c r="D12" s="15"/>
      <c r="E12" s="15"/>
      <c r="F12" s="15"/>
      <c r="G12" s="15"/>
      <c r="H12" s="15"/>
      <c r="I12" s="15"/>
      <c r="J12" s="15"/>
      <c r="K12" s="15"/>
      <c r="L12" s="15"/>
      <c r="M12" s="15"/>
      <c r="N12" s="16"/>
      <c r="O12" s="16"/>
      <c r="P12" s="16"/>
      <c r="Q12" s="17"/>
      <c r="R12" s="17"/>
      <c r="S12" s="17"/>
      <c r="T12" s="17"/>
      <c r="U12" s="17"/>
      <c r="V12" s="17"/>
      <c r="W12" s="17"/>
      <c r="X12" s="17"/>
      <c r="Y12" s="17"/>
      <c r="Z12" s="7" t="str">
        <f aca="false">IF(COUNT(S12:T12)&lt;&gt;2,"",SUM(S12:T12))</f>
        <v/>
      </c>
      <c r="AA12" s="18" t="str">
        <f aca="false">IF(OR(NOT(ISNUMBER(Z12)),NOT(ISNUMBER(R12)),R12&lt;=0),"",Z12/R12)</f>
        <v/>
      </c>
      <c r="AB12" s="18" t="str">
        <f aca="false">IF(OR(COUNT(R12,V12)&lt;&gt;2,R12&lt;=0),"",V12/R12-1)</f>
        <v/>
      </c>
      <c r="AC12" s="19" t="str">
        <f aca="false">IF(COUNT(Q12,R12)&lt;&gt;2,"",IF(OR(Q12&lt;=0,R12&lt;=0),"NM",Q12/R12))</f>
        <v/>
      </c>
      <c r="AD12" s="19" t="str">
        <f aca="false">IF(COUNT(Q12,Z12)&lt;&gt;2,"",IF(OR(Q12&lt;=0,Z12&lt;=0),"NM",Q12/Z12))</f>
        <v/>
      </c>
      <c r="AE12" s="19" t="str">
        <f aca="false">IF(COUNT(Q12,U12)&lt;&gt;2,"",IF(OR(Q12&lt;=0,U12&lt;=0),"NM",Q12/U12))</f>
        <v/>
      </c>
      <c r="AF12" s="19" t="str">
        <f aca="false">IF(COUNT(Q12,V12)&lt;&gt;2,"",IF(OR(Q12&lt;=0,V12&lt;=0),"NM",Q12/V12))</f>
        <v/>
      </c>
      <c r="AG12" s="19" t="str">
        <f aca="false">IF(COUNT(Q12,W12)&lt;&gt;2,"",IF(OR(Q12&lt;=0,W12&lt;=0),"NM",Q12/W12))</f>
        <v/>
      </c>
      <c r="AH12" s="20" t="str">
        <f aca="false">IF(OR(NOT(ISNUMBER(Controls!$C$11)),Controls!$C$11&lt;1,Controls!$C$11&gt;5,Controls!$C$11&lt;&gt;INT(Controls!$C$11)),"",INDEX(AC12:AG12,1,Controls!$C$11))</f>
        <v/>
      </c>
      <c r="AI12" s="1" t="str">
        <f aca="false">IF(A12="","",IF(COUNTIFS($A$10:$A$309,A12)&lt;&gt;1,"Duplicate ID",IF(OR(B12&lt;&gt;Controls!$C$9,C12&lt;&gt;Controls!$C$10),"Other peer group",IF(OR(H12&lt;&gt;"Yes",G12="Excluded",G12="Adjacent",G12="Watchlist"),"Excluded",IF(OR(I12&lt;&gt;"Yes",D12="",E12="",J12="",K12="",L12="",X12="",Controls!$C$10="",Controls!$C$8="",Controls!$C$20="",Controls!$C$21="",M12&lt;&gt;Controls!$C$8,NOT(ISNUMBER(N12)),N12&lt;=0,N12&lt;&gt;Controls!$C$7,NOT(ISNUMBER(O12)),O12&gt;N12,AND(Controls!$C$11&gt;=4,OR(NOT(ISNUMBER(P12)),P12&lt;=N12)),AND(Controls!$C$11=2,T12&lt;&gt;0,Y12=""),AND(G12&lt;&gt;"Core",G12&lt;&gt;"Secondary")),"Review inputs / basis",IF(NOT(ISNUMBER(AH12)),"Missing / NM metric","Eligible"))))))</f>
        <v/>
      </c>
      <c r="AJ12" s="20" t="str">
        <f aca="false">IF(AND(AI12="Eligible",G12="Core"),AH12,"")</f>
        <v/>
      </c>
      <c r="AK12" s="20" t="str">
        <f aca="false">IF(AI12="Eligible",AH12,"")</f>
        <v/>
      </c>
      <c r="AL12" s="1" t="str">
        <f aca="false">IF(NOT(ISNUMBER(AJ12)),"",IF($A$6&lt;5,"Fewer than 5 core",IF(OR(AJ12&lt;$B$6-1.5*($D$6-$B$6),AJ12&gt;$D$6+1.5*($D$6-$B$6)),"Review outlier","Within IQR fences")))</f>
        <v/>
      </c>
      <c r="AM12" s="1"/>
      <c r="AN12" s="1"/>
      <c r="AO12" s="1"/>
      <c r="AP12" s="1"/>
    </row>
    <row r="13" customFormat="false" ht="24.75" hidden="false" customHeight="true" outlineLevel="0" collapsed="false">
      <c r="A13" s="15"/>
      <c r="B13" s="15"/>
      <c r="C13" s="15"/>
      <c r="D13" s="15"/>
      <c r="E13" s="15"/>
      <c r="F13" s="15"/>
      <c r="G13" s="15"/>
      <c r="H13" s="15"/>
      <c r="I13" s="15"/>
      <c r="J13" s="15"/>
      <c r="K13" s="15"/>
      <c r="L13" s="15"/>
      <c r="M13" s="15"/>
      <c r="N13" s="16"/>
      <c r="O13" s="16"/>
      <c r="P13" s="16"/>
      <c r="Q13" s="17"/>
      <c r="R13" s="17"/>
      <c r="S13" s="17"/>
      <c r="T13" s="17"/>
      <c r="U13" s="17"/>
      <c r="V13" s="17"/>
      <c r="W13" s="17"/>
      <c r="X13" s="17"/>
      <c r="Y13" s="17"/>
      <c r="Z13" s="7" t="str">
        <f aca="false">IF(COUNT(S13:T13)&lt;&gt;2,"",SUM(S13:T13))</f>
        <v/>
      </c>
      <c r="AA13" s="18" t="str">
        <f aca="false">IF(OR(NOT(ISNUMBER(Z13)),NOT(ISNUMBER(R13)),R13&lt;=0),"",Z13/R13)</f>
        <v/>
      </c>
      <c r="AB13" s="18" t="str">
        <f aca="false">IF(OR(COUNT(R13,V13)&lt;&gt;2,R13&lt;=0),"",V13/R13-1)</f>
        <v/>
      </c>
      <c r="AC13" s="19" t="str">
        <f aca="false">IF(COUNT(Q13,R13)&lt;&gt;2,"",IF(OR(Q13&lt;=0,R13&lt;=0),"NM",Q13/R13))</f>
        <v/>
      </c>
      <c r="AD13" s="19" t="str">
        <f aca="false">IF(COUNT(Q13,Z13)&lt;&gt;2,"",IF(OR(Q13&lt;=0,Z13&lt;=0),"NM",Q13/Z13))</f>
        <v/>
      </c>
      <c r="AE13" s="19" t="str">
        <f aca="false">IF(COUNT(Q13,U13)&lt;&gt;2,"",IF(OR(Q13&lt;=0,U13&lt;=0),"NM",Q13/U13))</f>
        <v/>
      </c>
      <c r="AF13" s="19" t="str">
        <f aca="false">IF(COUNT(Q13,V13)&lt;&gt;2,"",IF(OR(Q13&lt;=0,V13&lt;=0),"NM",Q13/V13))</f>
        <v/>
      </c>
      <c r="AG13" s="19" t="str">
        <f aca="false">IF(COUNT(Q13,W13)&lt;&gt;2,"",IF(OR(Q13&lt;=0,W13&lt;=0),"NM",Q13/W13))</f>
        <v/>
      </c>
      <c r="AH13" s="20" t="str">
        <f aca="false">IF(OR(NOT(ISNUMBER(Controls!$C$11)),Controls!$C$11&lt;1,Controls!$C$11&gt;5,Controls!$C$11&lt;&gt;INT(Controls!$C$11)),"",INDEX(AC13:AG13,1,Controls!$C$11))</f>
        <v/>
      </c>
      <c r="AI13" s="1" t="str">
        <f aca="false">IF(A13="","",IF(COUNTIFS($A$10:$A$309,A13)&lt;&gt;1,"Duplicate ID",IF(OR(B13&lt;&gt;Controls!$C$9,C13&lt;&gt;Controls!$C$10),"Other peer group",IF(OR(H13&lt;&gt;"Yes",G13="Excluded",G13="Adjacent",G13="Watchlist"),"Excluded",IF(OR(I13&lt;&gt;"Yes",D13="",E13="",J13="",K13="",L13="",X13="",Controls!$C$10="",Controls!$C$8="",Controls!$C$20="",Controls!$C$21="",M13&lt;&gt;Controls!$C$8,NOT(ISNUMBER(N13)),N13&lt;=0,N13&lt;&gt;Controls!$C$7,NOT(ISNUMBER(O13)),O13&gt;N13,AND(Controls!$C$11&gt;=4,OR(NOT(ISNUMBER(P13)),P13&lt;=N13)),AND(Controls!$C$11=2,T13&lt;&gt;0,Y13=""),AND(G13&lt;&gt;"Core",G13&lt;&gt;"Secondary")),"Review inputs / basis",IF(NOT(ISNUMBER(AH13)),"Missing / NM metric","Eligible"))))))</f>
        <v/>
      </c>
      <c r="AJ13" s="20" t="str">
        <f aca="false">IF(AND(AI13="Eligible",G13="Core"),AH13,"")</f>
        <v/>
      </c>
      <c r="AK13" s="20" t="str">
        <f aca="false">IF(AI13="Eligible",AH13,"")</f>
        <v/>
      </c>
      <c r="AL13" s="1" t="str">
        <f aca="false">IF(NOT(ISNUMBER(AJ13)),"",IF($A$6&lt;5,"Fewer than 5 core",IF(OR(AJ13&lt;$B$6-1.5*($D$6-$B$6),AJ13&gt;$D$6+1.5*($D$6-$B$6)),"Review outlier","Within IQR fences")))</f>
        <v/>
      </c>
      <c r="AM13" s="1"/>
      <c r="AN13" s="1"/>
      <c r="AO13" s="1"/>
      <c r="AP13" s="1"/>
    </row>
    <row r="14" customFormat="false" ht="24.75" hidden="false" customHeight="true" outlineLevel="0" collapsed="false">
      <c r="A14" s="15"/>
      <c r="B14" s="15"/>
      <c r="C14" s="15"/>
      <c r="D14" s="15"/>
      <c r="E14" s="15"/>
      <c r="F14" s="15"/>
      <c r="G14" s="15"/>
      <c r="H14" s="15"/>
      <c r="I14" s="15"/>
      <c r="J14" s="15"/>
      <c r="K14" s="15"/>
      <c r="L14" s="15"/>
      <c r="M14" s="15"/>
      <c r="N14" s="16"/>
      <c r="O14" s="16"/>
      <c r="P14" s="16"/>
      <c r="Q14" s="17"/>
      <c r="R14" s="17"/>
      <c r="S14" s="17"/>
      <c r="T14" s="17"/>
      <c r="U14" s="17"/>
      <c r="V14" s="17"/>
      <c r="W14" s="17"/>
      <c r="X14" s="17"/>
      <c r="Y14" s="17"/>
      <c r="Z14" s="7" t="str">
        <f aca="false">IF(COUNT(S14:T14)&lt;&gt;2,"",SUM(S14:T14))</f>
        <v/>
      </c>
      <c r="AA14" s="18" t="str">
        <f aca="false">IF(OR(NOT(ISNUMBER(Z14)),NOT(ISNUMBER(R14)),R14&lt;=0),"",Z14/R14)</f>
        <v/>
      </c>
      <c r="AB14" s="18" t="str">
        <f aca="false">IF(OR(COUNT(R14,V14)&lt;&gt;2,R14&lt;=0),"",V14/R14-1)</f>
        <v/>
      </c>
      <c r="AC14" s="19" t="str">
        <f aca="false">IF(COUNT(Q14,R14)&lt;&gt;2,"",IF(OR(Q14&lt;=0,R14&lt;=0),"NM",Q14/R14))</f>
        <v/>
      </c>
      <c r="AD14" s="19" t="str">
        <f aca="false">IF(COUNT(Q14,Z14)&lt;&gt;2,"",IF(OR(Q14&lt;=0,Z14&lt;=0),"NM",Q14/Z14))</f>
        <v/>
      </c>
      <c r="AE14" s="19" t="str">
        <f aca="false">IF(COUNT(Q14,U14)&lt;&gt;2,"",IF(OR(Q14&lt;=0,U14&lt;=0),"NM",Q14/U14))</f>
        <v/>
      </c>
      <c r="AF14" s="19" t="str">
        <f aca="false">IF(COUNT(Q14,V14)&lt;&gt;2,"",IF(OR(Q14&lt;=0,V14&lt;=0),"NM",Q14/V14))</f>
        <v/>
      </c>
      <c r="AG14" s="19" t="str">
        <f aca="false">IF(COUNT(Q14,W14)&lt;&gt;2,"",IF(OR(Q14&lt;=0,W14&lt;=0),"NM",Q14/W14))</f>
        <v/>
      </c>
      <c r="AH14" s="20" t="str">
        <f aca="false">IF(OR(NOT(ISNUMBER(Controls!$C$11)),Controls!$C$11&lt;1,Controls!$C$11&gt;5,Controls!$C$11&lt;&gt;INT(Controls!$C$11)),"",INDEX(AC14:AG14,1,Controls!$C$11))</f>
        <v/>
      </c>
      <c r="AI14" s="1" t="str">
        <f aca="false">IF(A14="","",IF(COUNTIFS($A$10:$A$309,A14)&lt;&gt;1,"Duplicate ID",IF(OR(B14&lt;&gt;Controls!$C$9,C14&lt;&gt;Controls!$C$10),"Other peer group",IF(OR(H14&lt;&gt;"Yes",G14="Excluded",G14="Adjacent",G14="Watchlist"),"Excluded",IF(OR(I14&lt;&gt;"Yes",D14="",E14="",J14="",K14="",L14="",X14="",Controls!$C$10="",Controls!$C$8="",Controls!$C$20="",Controls!$C$21="",M14&lt;&gt;Controls!$C$8,NOT(ISNUMBER(N14)),N14&lt;=0,N14&lt;&gt;Controls!$C$7,NOT(ISNUMBER(O14)),O14&gt;N14,AND(Controls!$C$11&gt;=4,OR(NOT(ISNUMBER(P14)),P14&lt;=N14)),AND(Controls!$C$11=2,T14&lt;&gt;0,Y14=""),AND(G14&lt;&gt;"Core",G14&lt;&gt;"Secondary")),"Review inputs / basis",IF(NOT(ISNUMBER(AH14)),"Missing / NM metric","Eligible"))))))</f>
        <v/>
      </c>
      <c r="AJ14" s="20" t="str">
        <f aca="false">IF(AND(AI14="Eligible",G14="Core"),AH14,"")</f>
        <v/>
      </c>
      <c r="AK14" s="20" t="str">
        <f aca="false">IF(AI14="Eligible",AH14,"")</f>
        <v/>
      </c>
      <c r="AL14" s="1" t="str">
        <f aca="false">IF(NOT(ISNUMBER(AJ14)),"",IF($A$6&lt;5,"Fewer than 5 core",IF(OR(AJ14&lt;$B$6-1.5*($D$6-$B$6),AJ14&gt;$D$6+1.5*($D$6-$B$6)),"Review outlier","Within IQR fences")))</f>
        <v/>
      </c>
      <c r="AM14" s="1"/>
      <c r="AN14" s="1"/>
      <c r="AO14" s="1"/>
      <c r="AP14" s="1"/>
    </row>
    <row r="15" customFormat="false" ht="24.75" hidden="false" customHeight="true" outlineLevel="0" collapsed="false">
      <c r="A15" s="15"/>
      <c r="B15" s="15"/>
      <c r="C15" s="15"/>
      <c r="D15" s="15"/>
      <c r="E15" s="15"/>
      <c r="F15" s="15"/>
      <c r="G15" s="15"/>
      <c r="H15" s="15"/>
      <c r="I15" s="15"/>
      <c r="J15" s="15"/>
      <c r="K15" s="15"/>
      <c r="L15" s="15"/>
      <c r="M15" s="15"/>
      <c r="N15" s="16"/>
      <c r="O15" s="16"/>
      <c r="P15" s="16"/>
      <c r="Q15" s="17"/>
      <c r="R15" s="17"/>
      <c r="S15" s="17"/>
      <c r="T15" s="17"/>
      <c r="U15" s="17"/>
      <c r="V15" s="17"/>
      <c r="W15" s="17"/>
      <c r="X15" s="17"/>
      <c r="Y15" s="17"/>
      <c r="Z15" s="7" t="str">
        <f aca="false">IF(COUNT(S15:T15)&lt;&gt;2,"",SUM(S15:T15))</f>
        <v/>
      </c>
      <c r="AA15" s="18" t="str">
        <f aca="false">IF(OR(NOT(ISNUMBER(Z15)),NOT(ISNUMBER(R15)),R15&lt;=0),"",Z15/R15)</f>
        <v/>
      </c>
      <c r="AB15" s="18" t="str">
        <f aca="false">IF(OR(COUNT(R15,V15)&lt;&gt;2,R15&lt;=0),"",V15/R15-1)</f>
        <v/>
      </c>
      <c r="AC15" s="19" t="str">
        <f aca="false">IF(COUNT(Q15,R15)&lt;&gt;2,"",IF(OR(Q15&lt;=0,R15&lt;=0),"NM",Q15/R15))</f>
        <v/>
      </c>
      <c r="AD15" s="19" t="str">
        <f aca="false">IF(COUNT(Q15,Z15)&lt;&gt;2,"",IF(OR(Q15&lt;=0,Z15&lt;=0),"NM",Q15/Z15))</f>
        <v/>
      </c>
      <c r="AE15" s="19" t="str">
        <f aca="false">IF(COUNT(Q15,U15)&lt;&gt;2,"",IF(OR(Q15&lt;=0,U15&lt;=0),"NM",Q15/U15))</f>
        <v/>
      </c>
      <c r="AF15" s="19" t="str">
        <f aca="false">IF(COUNT(Q15,V15)&lt;&gt;2,"",IF(OR(Q15&lt;=0,V15&lt;=0),"NM",Q15/V15))</f>
        <v/>
      </c>
      <c r="AG15" s="19" t="str">
        <f aca="false">IF(COUNT(Q15,W15)&lt;&gt;2,"",IF(OR(Q15&lt;=0,W15&lt;=0),"NM",Q15/W15))</f>
        <v/>
      </c>
      <c r="AH15" s="20" t="str">
        <f aca="false">IF(OR(NOT(ISNUMBER(Controls!$C$11)),Controls!$C$11&lt;1,Controls!$C$11&gt;5,Controls!$C$11&lt;&gt;INT(Controls!$C$11)),"",INDEX(AC15:AG15,1,Controls!$C$11))</f>
        <v/>
      </c>
      <c r="AI15" s="1" t="str">
        <f aca="false">IF(A15="","",IF(COUNTIFS($A$10:$A$309,A15)&lt;&gt;1,"Duplicate ID",IF(OR(B15&lt;&gt;Controls!$C$9,C15&lt;&gt;Controls!$C$10),"Other peer group",IF(OR(H15&lt;&gt;"Yes",G15="Excluded",G15="Adjacent",G15="Watchlist"),"Excluded",IF(OR(I15&lt;&gt;"Yes",D15="",E15="",J15="",K15="",L15="",X15="",Controls!$C$10="",Controls!$C$8="",Controls!$C$20="",Controls!$C$21="",M15&lt;&gt;Controls!$C$8,NOT(ISNUMBER(N15)),N15&lt;=0,N15&lt;&gt;Controls!$C$7,NOT(ISNUMBER(O15)),O15&gt;N15,AND(Controls!$C$11&gt;=4,OR(NOT(ISNUMBER(P15)),P15&lt;=N15)),AND(Controls!$C$11=2,T15&lt;&gt;0,Y15=""),AND(G15&lt;&gt;"Core",G15&lt;&gt;"Secondary")),"Review inputs / basis",IF(NOT(ISNUMBER(AH15)),"Missing / NM metric","Eligible"))))))</f>
        <v/>
      </c>
      <c r="AJ15" s="20" t="str">
        <f aca="false">IF(AND(AI15="Eligible",G15="Core"),AH15,"")</f>
        <v/>
      </c>
      <c r="AK15" s="20" t="str">
        <f aca="false">IF(AI15="Eligible",AH15,"")</f>
        <v/>
      </c>
      <c r="AL15" s="1" t="str">
        <f aca="false">IF(NOT(ISNUMBER(AJ15)),"",IF($A$6&lt;5,"Fewer than 5 core",IF(OR(AJ15&lt;$B$6-1.5*($D$6-$B$6),AJ15&gt;$D$6+1.5*($D$6-$B$6)),"Review outlier","Within IQR fences")))</f>
        <v/>
      </c>
      <c r="AM15" s="1"/>
      <c r="AN15" s="1"/>
      <c r="AO15" s="1"/>
      <c r="AP15" s="1"/>
    </row>
    <row r="16" customFormat="false" ht="24.75" hidden="false" customHeight="true" outlineLevel="0" collapsed="false">
      <c r="A16" s="15"/>
      <c r="B16" s="15"/>
      <c r="C16" s="15"/>
      <c r="D16" s="15"/>
      <c r="E16" s="15"/>
      <c r="F16" s="15"/>
      <c r="G16" s="15"/>
      <c r="H16" s="15"/>
      <c r="I16" s="15"/>
      <c r="J16" s="15"/>
      <c r="K16" s="15"/>
      <c r="L16" s="15"/>
      <c r="M16" s="15"/>
      <c r="N16" s="16"/>
      <c r="O16" s="16"/>
      <c r="P16" s="16"/>
      <c r="Q16" s="17"/>
      <c r="R16" s="17"/>
      <c r="S16" s="17"/>
      <c r="T16" s="17"/>
      <c r="U16" s="17"/>
      <c r="V16" s="17"/>
      <c r="W16" s="17"/>
      <c r="X16" s="17"/>
      <c r="Y16" s="17"/>
      <c r="Z16" s="7" t="str">
        <f aca="false">IF(COUNT(S16:T16)&lt;&gt;2,"",SUM(S16:T16))</f>
        <v/>
      </c>
      <c r="AA16" s="18" t="str">
        <f aca="false">IF(OR(NOT(ISNUMBER(Z16)),NOT(ISNUMBER(R16)),R16&lt;=0),"",Z16/R16)</f>
        <v/>
      </c>
      <c r="AB16" s="18" t="str">
        <f aca="false">IF(OR(COUNT(R16,V16)&lt;&gt;2,R16&lt;=0),"",V16/R16-1)</f>
        <v/>
      </c>
      <c r="AC16" s="19" t="str">
        <f aca="false">IF(COUNT(Q16,R16)&lt;&gt;2,"",IF(OR(Q16&lt;=0,R16&lt;=0),"NM",Q16/R16))</f>
        <v/>
      </c>
      <c r="AD16" s="19" t="str">
        <f aca="false">IF(COUNT(Q16,Z16)&lt;&gt;2,"",IF(OR(Q16&lt;=0,Z16&lt;=0),"NM",Q16/Z16))</f>
        <v/>
      </c>
      <c r="AE16" s="19" t="str">
        <f aca="false">IF(COUNT(Q16,U16)&lt;&gt;2,"",IF(OR(Q16&lt;=0,U16&lt;=0),"NM",Q16/U16))</f>
        <v/>
      </c>
      <c r="AF16" s="19" t="str">
        <f aca="false">IF(COUNT(Q16,V16)&lt;&gt;2,"",IF(OR(Q16&lt;=0,V16&lt;=0),"NM",Q16/V16))</f>
        <v/>
      </c>
      <c r="AG16" s="19" t="str">
        <f aca="false">IF(COUNT(Q16,W16)&lt;&gt;2,"",IF(OR(Q16&lt;=0,W16&lt;=0),"NM",Q16/W16))</f>
        <v/>
      </c>
      <c r="AH16" s="20" t="str">
        <f aca="false">IF(OR(NOT(ISNUMBER(Controls!$C$11)),Controls!$C$11&lt;1,Controls!$C$11&gt;5,Controls!$C$11&lt;&gt;INT(Controls!$C$11)),"",INDEX(AC16:AG16,1,Controls!$C$11))</f>
        <v/>
      </c>
      <c r="AI16" s="1" t="str">
        <f aca="false">IF(A16="","",IF(COUNTIFS($A$10:$A$309,A16)&lt;&gt;1,"Duplicate ID",IF(OR(B16&lt;&gt;Controls!$C$9,C16&lt;&gt;Controls!$C$10),"Other peer group",IF(OR(H16&lt;&gt;"Yes",G16="Excluded",G16="Adjacent",G16="Watchlist"),"Excluded",IF(OR(I16&lt;&gt;"Yes",D16="",E16="",J16="",K16="",L16="",X16="",Controls!$C$10="",Controls!$C$8="",Controls!$C$20="",Controls!$C$21="",M16&lt;&gt;Controls!$C$8,NOT(ISNUMBER(N16)),N16&lt;=0,N16&lt;&gt;Controls!$C$7,NOT(ISNUMBER(O16)),O16&gt;N16,AND(Controls!$C$11&gt;=4,OR(NOT(ISNUMBER(P16)),P16&lt;=N16)),AND(Controls!$C$11=2,T16&lt;&gt;0,Y16=""),AND(G16&lt;&gt;"Core",G16&lt;&gt;"Secondary")),"Review inputs / basis",IF(NOT(ISNUMBER(AH16)),"Missing / NM metric","Eligible"))))))</f>
        <v/>
      </c>
      <c r="AJ16" s="20" t="str">
        <f aca="false">IF(AND(AI16="Eligible",G16="Core"),AH16,"")</f>
        <v/>
      </c>
      <c r="AK16" s="20" t="str">
        <f aca="false">IF(AI16="Eligible",AH16,"")</f>
        <v/>
      </c>
      <c r="AL16" s="1" t="str">
        <f aca="false">IF(NOT(ISNUMBER(AJ16)),"",IF($A$6&lt;5,"Fewer than 5 core",IF(OR(AJ16&lt;$B$6-1.5*($D$6-$B$6),AJ16&gt;$D$6+1.5*($D$6-$B$6)),"Review outlier","Within IQR fences")))</f>
        <v/>
      </c>
      <c r="AM16" s="1"/>
      <c r="AN16" s="1"/>
      <c r="AO16" s="1"/>
      <c r="AP16" s="1"/>
    </row>
    <row r="17" customFormat="false" ht="24.75" hidden="false" customHeight="true" outlineLevel="0" collapsed="false">
      <c r="A17" s="15"/>
      <c r="B17" s="15"/>
      <c r="C17" s="15"/>
      <c r="D17" s="15"/>
      <c r="E17" s="15"/>
      <c r="F17" s="15"/>
      <c r="G17" s="15"/>
      <c r="H17" s="15"/>
      <c r="I17" s="15"/>
      <c r="J17" s="15"/>
      <c r="K17" s="15"/>
      <c r="L17" s="15"/>
      <c r="M17" s="15"/>
      <c r="N17" s="16"/>
      <c r="O17" s="16"/>
      <c r="P17" s="16"/>
      <c r="Q17" s="17"/>
      <c r="R17" s="17"/>
      <c r="S17" s="17"/>
      <c r="T17" s="17"/>
      <c r="U17" s="17"/>
      <c r="V17" s="17"/>
      <c r="W17" s="17"/>
      <c r="X17" s="17"/>
      <c r="Y17" s="17"/>
      <c r="Z17" s="7" t="str">
        <f aca="false">IF(COUNT(S17:T17)&lt;&gt;2,"",SUM(S17:T17))</f>
        <v/>
      </c>
      <c r="AA17" s="18" t="str">
        <f aca="false">IF(OR(NOT(ISNUMBER(Z17)),NOT(ISNUMBER(R17)),R17&lt;=0),"",Z17/R17)</f>
        <v/>
      </c>
      <c r="AB17" s="18" t="str">
        <f aca="false">IF(OR(COUNT(R17,V17)&lt;&gt;2,R17&lt;=0),"",V17/R17-1)</f>
        <v/>
      </c>
      <c r="AC17" s="19" t="str">
        <f aca="false">IF(COUNT(Q17,R17)&lt;&gt;2,"",IF(OR(Q17&lt;=0,R17&lt;=0),"NM",Q17/R17))</f>
        <v/>
      </c>
      <c r="AD17" s="19" t="str">
        <f aca="false">IF(COUNT(Q17,Z17)&lt;&gt;2,"",IF(OR(Q17&lt;=0,Z17&lt;=0),"NM",Q17/Z17))</f>
        <v/>
      </c>
      <c r="AE17" s="19" t="str">
        <f aca="false">IF(COUNT(Q17,U17)&lt;&gt;2,"",IF(OR(Q17&lt;=0,U17&lt;=0),"NM",Q17/U17))</f>
        <v/>
      </c>
      <c r="AF17" s="19" t="str">
        <f aca="false">IF(COUNT(Q17,V17)&lt;&gt;2,"",IF(OR(Q17&lt;=0,V17&lt;=0),"NM",Q17/V17))</f>
        <v/>
      </c>
      <c r="AG17" s="19" t="str">
        <f aca="false">IF(COUNT(Q17,W17)&lt;&gt;2,"",IF(OR(Q17&lt;=0,W17&lt;=0),"NM",Q17/W17))</f>
        <v/>
      </c>
      <c r="AH17" s="20" t="str">
        <f aca="false">IF(OR(NOT(ISNUMBER(Controls!$C$11)),Controls!$C$11&lt;1,Controls!$C$11&gt;5,Controls!$C$11&lt;&gt;INT(Controls!$C$11)),"",INDEX(AC17:AG17,1,Controls!$C$11))</f>
        <v/>
      </c>
      <c r="AI17" s="1" t="str">
        <f aca="false">IF(A17="","",IF(COUNTIFS($A$10:$A$309,A17)&lt;&gt;1,"Duplicate ID",IF(OR(B17&lt;&gt;Controls!$C$9,C17&lt;&gt;Controls!$C$10),"Other peer group",IF(OR(H17&lt;&gt;"Yes",G17="Excluded",G17="Adjacent",G17="Watchlist"),"Excluded",IF(OR(I17&lt;&gt;"Yes",D17="",E17="",J17="",K17="",L17="",X17="",Controls!$C$10="",Controls!$C$8="",Controls!$C$20="",Controls!$C$21="",M17&lt;&gt;Controls!$C$8,NOT(ISNUMBER(N17)),N17&lt;=0,N17&lt;&gt;Controls!$C$7,NOT(ISNUMBER(O17)),O17&gt;N17,AND(Controls!$C$11&gt;=4,OR(NOT(ISNUMBER(P17)),P17&lt;=N17)),AND(Controls!$C$11=2,T17&lt;&gt;0,Y17=""),AND(G17&lt;&gt;"Core",G17&lt;&gt;"Secondary")),"Review inputs / basis",IF(NOT(ISNUMBER(AH17)),"Missing / NM metric","Eligible"))))))</f>
        <v/>
      </c>
      <c r="AJ17" s="20" t="str">
        <f aca="false">IF(AND(AI17="Eligible",G17="Core"),AH17,"")</f>
        <v/>
      </c>
      <c r="AK17" s="20" t="str">
        <f aca="false">IF(AI17="Eligible",AH17,"")</f>
        <v/>
      </c>
      <c r="AL17" s="1" t="str">
        <f aca="false">IF(NOT(ISNUMBER(AJ17)),"",IF($A$6&lt;5,"Fewer than 5 core",IF(OR(AJ17&lt;$B$6-1.5*($D$6-$B$6),AJ17&gt;$D$6+1.5*($D$6-$B$6)),"Review outlier","Within IQR fences")))</f>
        <v/>
      </c>
      <c r="AM17" s="1"/>
      <c r="AN17" s="1"/>
      <c r="AO17" s="1"/>
      <c r="AP17" s="1"/>
    </row>
    <row r="18" customFormat="false" ht="24.75" hidden="false" customHeight="true" outlineLevel="0" collapsed="false">
      <c r="A18" s="15"/>
      <c r="B18" s="15"/>
      <c r="C18" s="15"/>
      <c r="D18" s="15"/>
      <c r="E18" s="15"/>
      <c r="F18" s="15"/>
      <c r="G18" s="15"/>
      <c r="H18" s="15"/>
      <c r="I18" s="15"/>
      <c r="J18" s="15"/>
      <c r="K18" s="15"/>
      <c r="L18" s="15"/>
      <c r="M18" s="15"/>
      <c r="N18" s="16"/>
      <c r="O18" s="16"/>
      <c r="P18" s="16"/>
      <c r="Q18" s="17"/>
      <c r="R18" s="17"/>
      <c r="S18" s="17"/>
      <c r="T18" s="17"/>
      <c r="U18" s="17"/>
      <c r="V18" s="17"/>
      <c r="W18" s="17"/>
      <c r="X18" s="17"/>
      <c r="Y18" s="17"/>
      <c r="Z18" s="7" t="str">
        <f aca="false">IF(COUNT(S18:T18)&lt;&gt;2,"",SUM(S18:T18))</f>
        <v/>
      </c>
      <c r="AA18" s="18" t="str">
        <f aca="false">IF(OR(NOT(ISNUMBER(Z18)),NOT(ISNUMBER(R18)),R18&lt;=0),"",Z18/R18)</f>
        <v/>
      </c>
      <c r="AB18" s="18" t="str">
        <f aca="false">IF(OR(COUNT(R18,V18)&lt;&gt;2,R18&lt;=0),"",V18/R18-1)</f>
        <v/>
      </c>
      <c r="AC18" s="19" t="str">
        <f aca="false">IF(COUNT(Q18,R18)&lt;&gt;2,"",IF(OR(Q18&lt;=0,R18&lt;=0),"NM",Q18/R18))</f>
        <v/>
      </c>
      <c r="AD18" s="19" t="str">
        <f aca="false">IF(COUNT(Q18,Z18)&lt;&gt;2,"",IF(OR(Q18&lt;=0,Z18&lt;=0),"NM",Q18/Z18))</f>
        <v/>
      </c>
      <c r="AE18" s="19" t="str">
        <f aca="false">IF(COUNT(Q18,U18)&lt;&gt;2,"",IF(OR(Q18&lt;=0,U18&lt;=0),"NM",Q18/U18))</f>
        <v/>
      </c>
      <c r="AF18" s="19" t="str">
        <f aca="false">IF(COUNT(Q18,V18)&lt;&gt;2,"",IF(OR(Q18&lt;=0,V18&lt;=0),"NM",Q18/V18))</f>
        <v/>
      </c>
      <c r="AG18" s="19" t="str">
        <f aca="false">IF(COUNT(Q18,W18)&lt;&gt;2,"",IF(OR(Q18&lt;=0,W18&lt;=0),"NM",Q18/W18))</f>
        <v/>
      </c>
      <c r="AH18" s="20" t="str">
        <f aca="false">IF(OR(NOT(ISNUMBER(Controls!$C$11)),Controls!$C$11&lt;1,Controls!$C$11&gt;5,Controls!$C$11&lt;&gt;INT(Controls!$C$11)),"",INDEX(AC18:AG18,1,Controls!$C$11))</f>
        <v/>
      </c>
      <c r="AI18" s="1" t="str">
        <f aca="false">IF(A18="","",IF(COUNTIFS($A$10:$A$309,A18)&lt;&gt;1,"Duplicate ID",IF(OR(B18&lt;&gt;Controls!$C$9,C18&lt;&gt;Controls!$C$10),"Other peer group",IF(OR(H18&lt;&gt;"Yes",G18="Excluded",G18="Adjacent",G18="Watchlist"),"Excluded",IF(OR(I18&lt;&gt;"Yes",D18="",E18="",J18="",K18="",L18="",X18="",Controls!$C$10="",Controls!$C$8="",Controls!$C$20="",Controls!$C$21="",M18&lt;&gt;Controls!$C$8,NOT(ISNUMBER(N18)),N18&lt;=0,N18&lt;&gt;Controls!$C$7,NOT(ISNUMBER(O18)),O18&gt;N18,AND(Controls!$C$11&gt;=4,OR(NOT(ISNUMBER(P18)),P18&lt;=N18)),AND(Controls!$C$11=2,T18&lt;&gt;0,Y18=""),AND(G18&lt;&gt;"Core",G18&lt;&gt;"Secondary")),"Review inputs / basis",IF(NOT(ISNUMBER(AH18)),"Missing / NM metric","Eligible"))))))</f>
        <v/>
      </c>
      <c r="AJ18" s="20" t="str">
        <f aca="false">IF(AND(AI18="Eligible",G18="Core"),AH18,"")</f>
        <v/>
      </c>
      <c r="AK18" s="20" t="str">
        <f aca="false">IF(AI18="Eligible",AH18,"")</f>
        <v/>
      </c>
      <c r="AL18" s="1" t="str">
        <f aca="false">IF(NOT(ISNUMBER(AJ18)),"",IF($A$6&lt;5,"Fewer than 5 core",IF(OR(AJ18&lt;$B$6-1.5*($D$6-$B$6),AJ18&gt;$D$6+1.5*($D$6-$B$6)),"Review outlier","Within IQR fences")))</f>
        <v/>
      </c>
      <c r="AM18" s="1"/>
      <c r="AN18" s="1"/>
      <c r="AO18" s="1"/>
      <c r="AP18" s="1"/>
    </row>
    <row r="19" customFormat="false" ht="24.75" hidden="false" customHeight="true" outlineLevel="0" collapsed="false">
      <c r="A19" s="15"/>
      <c r="B19" s="15"/>
      <c r="C19" s="15"/>
      <c r="D19" s="15"/>
      <c r="E19" s="15"/>
      <c r="F19" s="15"/>
      <c r="G19" s="15"/>
      <c r="H19" s="15"/>
      <c r="I19" s="15"/>
      <c r="J19" s="15"/>
      <c r="K19" s="15"/>
      <c r="L19" s="15"/>
      <c r="M19" s="15"/>
      <c r="N19" s="16"/>
      <c r="O19" s="16"/>
      <c r="P19" s="16"/>
      <c r="Q19" s="17"/>
      <c r="R19" s="17"/>
      <c r="S19" s="17"/>
      <c r="T19" s="17"/>
      <c r="U19" s="17"/>
      <c r="V19" s="17"/>
      <c r="W19" s="17"/>
      <c r="X19" s="17"/>
      <c r="Y19" s="17"/>
      <c r="Z19" s="7" t="str">
        <f aca="false">IF(COUNT(S19:T19)&lt;&gt;2,"",SUM(S19:T19))</f>
        <v/>
      </c>
      <c r="AA19" s="18" t="str">
        <f aca="false">IF(OR(NOT(ISNUMBER(Z19)),NOT(ISNUMBER(R19)),R19&lt;=0),"",Z19/R19)</f>
        <v/>
      </c>
      <c r="AB19" s="18" t="str">
        <f aca="false">IF(OR(COUNT(R19,V19)&lt;&gt;2,R19&lt;=0),"",V19/R19-1)</f>
        <v/>
      </c>
      <c r="AC19" s="19" t="str">
        <f aca="false">IF(COUNT(Q19,R19)&lt;&gt;2,"",IF(OR(Q19&lt;=0,R19&lt;=0),"NM",Q19/R19))</f>
        <v/>
      </c>
      <c r="AD19" s="19" t="str">
        <f aca="false">IF(COUNT(Q19,Z19)&lt;&gt;2,"",IF(OR(Q19&lt;=0,Z19&lt;=0),"NM",Q19/Z19))</f>
        <v/>
      </c>
      <c r="AE19" s="19" t="str">
        <f aca="false">IF(COUNT(Q19,U19)&lt;&gt;2,"",IF(OR(Q19&lt;=0,U19&lt;=0),"NM",Q19/U19))</f>
        <v/>
      </c>
      <c r="AF19" s="19" t="str">
        <f aca="false">IF(COUNT(Q19,V19)&lt;&gt;2,"",IF(OR(Q19&lt;=0,V19&lt;=0),"NM",Q19/V19))</f>
        <v/>
      </c>
      <c r="AG19" s="19" t="str">
        <f aca="false">IF(COUNT(Q19,W19)&lt;&gt;2,"",IF(OR(Q19&lt;=0,W19&lt;=0),"NM",Q19/W19))</f>
        <v/>
      </c>
      <c r="AH19" s="20" t="str">
        <f aca="false">IF(OR(NOT(ISNUMBER(Controls!$C$11)),Controls!$C$11&lt;1,Controls!$C$11&gt;5,Controls!$C$11&lt;&gt;INT(Controls!$C$11)),"",INDEX(AC19:AG19,1,Controls!$C$11))</f>
        <v/>
      </c>
      <c r="AI19" s="1" t="str">
        <f aca="false">IF(A19="","",IF(COUNTIFS($A$10:$A$309,A19)&lt;&gt;1,"Duplicate ID",IF(OR(B19&lt;&gt;Controls!$C$9,C19&lt;&gt;Controls!$C$10),"Other peer group",IF(OR(H19&lt;&gt;"Yes",G19="Excluded",G19="Adjacent",G19="Watchlist"),"Excluded",IF(OR(I19&lt;&gt;"Yes",D19="",E19="",J19="",K19="",L19="",X19="",Controls!$C$10="",Controls!$C$8="",Controls!$C$20="",Controls!$C$21="",M19&lt;&gt;Controls!$C$8,NOT(ISNUMBER(N19)),N19&lt;=0,N19&lt;&gt;Controls!$C$7,NOT(ISNUMBER(O19)),O19&gt;N19,AND(Controls!$C$11&gt;=4,OR(NOT(ISNUMBER(P19)),P19&lt;=N19)),AND(Controls!$C$11=2,T19&lt;&gt;0,Y19=""),AND(G19&lt;&gt;"Core",G19&lt;&gt;"Secondary")),"Review inputs / basis",IF(NOT(ISNUMBER(AH19)),"Missing / NM metric","Eligible"))))))</f>
        <v/>
      </c>
      <c r="AJ19" s="20" t="str">
        <f aca="false">IF(AND(AI19="Eligible",G19="Core"),AH19,"")</f>
        <v/>
      </c>
      <c r="AK19" s="20" t="str">
        <f aca="false">IF(AI19="Eligible",AH19,"")</f>
        <v/>
      </c>
      <c r="AL19" s="1" t="str">
        <f aca="false">IF(NOT(ISNUMBER(AJ19)),"",IF($A$6&lt;5,"Fewer than 5 core",IF(OR(AJ19&lt;$B$6-1.5*($D$6-$B$6),AJ19&gt;$D$6+1.5*($D$6-$B$6)),"Review outlier","Within IQR fences")))</f>
        <v/>
      </c>
      <c r="AM19" s="1"/>
      <c r="AN19" s="1"/>
      <c r="AO19" s="1"/>
      <c r="AP19" s="1"/>
    </row>
    <row r="20" customFormat="false" ht="24.75" hidden="false" customHeight="true" outlineLevel="0" collapsed="false">
      <c r="A20" s="15"/>
      <c r="B20" s="15"/>
      <c r="C20" s="15"/>
      <c r="D20" s="15"/>
      <c r="E20" s="15"/>
      <c r="F20" s="15"/>
      <c r="G20" s="15"/>
      <c r="H20" s="15"/>
      <c r="I20" s="15"/>
      <c r="J20" s="15"/>
      <c r="K20" s="15"/>
      <c r="L20" s="15"/>
      <c r="M20" s="15"/>
      <c r="N20" s="16"/>
      <c r="O20" s="16"/>
      <c r="P20" s="16"/>
      <c r="Q20" s="17"/>
      <c r="R20" s="17"/>
      <c r="S20" s="17"/>
      <c r="T20" s="17"/>
      <c r="U20" s="17"/>
      <c r="V20" s="17"/>
      <c r="W20" s="17"/>
      <c r="X20" s="17"/>
      <c r="Y20" s="17"/>
      <c r="Z20" s="7" t="str">
        <f aca="false">IF(COUNT(S20:T20)&lt;&gt;2,"",SUM(S20:T20))</f>
        <v/>
      </c>
      <c r="AA20" s="18" t="str">
        <f aca="false">IF(OR(NOT(ISNUMBER(Z20)),NOT(ISNUMBER(R20)),R20&lt;=0),"",Z20/R20)</f>
        <v/>
      </c>
      <c r="AB20" s="18" t="str">
        <f aca="false">IF(OR(COUNT(R20,V20)&lt;&gt;2,R20&lt;=0),"",V20/R20-1)</f>
        <v/>
      </c>
      <c r="AC20" s="19" t="str">
        <f aca="false">IF(COUNT(Q20,R20)&lt;&gt;2,"",IF(OR(Q20&lt;=0,R20&lt;=0),"NM",Q20/R20))</f>
        <v/>
      </c>
      <c r="AD20" s="19" t="str">
        <f aca="false">IF(COUNT(Q20,Z20)&lt;&gt;2,"",IF(OR(Q20&lt;=0,Z20&lt;=0),"NM",Q20/Z20))</f>
        <v/>
      </c>
      <c r="AE20" s="19" t="str">
        <f aca="false">IF(COUNT(Q20,U20)&lt;&gt;2,"",IF(OR(Q20&lt;=0,U20&lt;=0),"NM",Q20/U20))</f>
        <v/>
      </c>
      <c r="AF20" s="19" t="str">
        <f aca="false">IF(COUNT(Q20,V20)&lt;&gt;2,"",IF(OR(Q20&lt;=0,V20&lt;=0),"NM",Q20/V20))</f>
        <v/>
      </c>
      <c r="AG20" s="19" t="str">
        <f aca="false">IF(COUNT(Q20,W20)&lt;&gt;2,"",IF(OR(Q20&lt;=0,W20&lt;=0),"NM",Q20/W20))</f>
        <v/>
      </c>
      <c r="AH20" s="20" t="str">
        <f aca="false">IF(OR(NOT(ISNUMBER(Controls!$C$11)),Controls!$C$11&lt;1,Controls!$C$11&gt;5,Controls!$C$11&lt;&gt;INT(Controls!$C$11)),"",INDEX(AC20:AG20,1,Controls!$C$11))</f>
        <v/>
      </c>
      <c r="AI20" s="1" t="str">
        <f aca="false">IF(A20="","",IF(COUNTIFS($A$10:$A$309,A20)&lt;&gt;1,"Duplicate ID",IF(OR(B20&lt;&gt;Controls!$C$9,C20&lt;&gt;Controls!$C$10),"Other peer group",IF(OR(H20&lt;&gt;"Yes",G20="Excluded",G20="Adjacent",G20="Watchlist"),"Excluded",IF(OR(I20&lt;&gt;"Yes",D20="",E20="",J20="",K20="",L20="",X20="",Controls!$C$10="",Controls!$C$8="",Controls!$C$20="",Controls!$C$21="",M20&lt;&gt;Controls!$C$8,NOT(ISNUMBER(N20)),N20&lt;=0,N20&lt;&gt;Controls!$C$7,NOT(ISNUMBER(O20)),O20&gt;N20,AND(Controls!$C$11&gt;=4,OR(NOT(ISNUMBER(P20)),P20&lt;=N20)),AND(Controls!$C$11=2,T20&lt;&gt;0,Y20=""),AND(G20&lt;&gt;"Core",G20&lt;&gt;"Secondary")),"Review inputs / basis",IF(NOT(ISNUMBER(AH20)),"Missing / NM metric","Eligible"))))))</f>
        <v/>
      </c>
      <c r="AJ20" s="20" t="str">
        <f aca="false">IF(AND(AI20="Eligible",G20="Core"),AH20,"")</f>
        <v/>
      </c>
      <c r="AK20" s="20" t="str">
        <f aca="false">IF(AI20="Eligible",AH20,"")</f>
        <v/>
      </c>
      <c r="AL20" s="1" t="str">
        <f aca="false">IF(NOT(ISNUMBER(AJ20)),"",IF($A$6&lt;5,"Fewer than 5 core",IF(OR(AJ20&lt;$B$6-1.5*($D$6-$B$6),AJ20&gt;$D$6+1.5*($D$6-$B$6)),"Review outlier","Within IQR fences")))</f>
        <v/>
      </c>
      <c r="AM20" s="1"/>
      <c r="AN20" s="1"/>
      <c r="AO20" s="1"/>
      <c r="AP20" s="1"/>
    </row>
    <row r="21" customFormat="false" ht="24.75" hidden="false" customHeight="true" outlineLevel="0" collapsed="false">
      <c r="A21" s="15"/>
      <c r="B21" s="15"/>
      <c r="C21" s="15"/>
      <c r="D21" s="15"/>
      <c r="E21" s="15"/>
      <c r="F21" s="15"/>
      <c r="G21" s="15"/>
      <c r="H21" s="15"/>
      <c r="I21" s="15"/>
      <c r="J21" s="15"/>
      <c r="K21" s="15"/>
      <c r="L21" s="15"/>
      <c r="M21" s="15"/>
      <c r="N21" s="16"/>
      <c r="O21" s="16"/>
      <c r="P21" s="16"/>
      <c r="Q21" s="17"/>
      <c r="R21" s="17"/>
      <c r="S21" s="17"/>
      <c r="T21" s="17"/>
      <c r="U21" s="17"/>
      <c r="V21" s="17"/>
      <c r="W21" s="17"/>
      <c r="X21" s="17"/>
      <c r="Y21" s="17"/>
      <c r="Z21" s="7" t="str">
        <f aca="false">IF(COUNT(S21:T21)&lt;&gt;2,"",SUM(S21:T21))</f>
        <v/>
      </c>
      <c r="AA21" s="18" t="str">
        <f aca="false">IF(OR(NOT(ISNUMBER(Z21)),NOT(ISNUMBER(R21)),R21&lt;=0),"",Z21/R21)</f>
        <v/>
      </c>
      <c r="AB21" s="18" t="str">
        <f aca="false">IF(OR(COUNT(R21,V21)&lt;&gt;2,R21&lt;=0),"",V21/R21-1)</f>
        <v/>
      </c>
      <c r="AC21" s="19" t="str">
        <f aca="false">IF(COUNT(Q21,R21)&lt;&gt;2,"",IF(OR(Q21&lt;=0,R21&lt;=0),"NM",Q21/R21))</f>
        <v/>
      </c>
      <c r="AD21" s="19" t="str">
        <f aca="false">IF(COUNT(Q21,Z21)&lt;&gt;2,"",IF(OR(Q21&lt;=0,Z21&lt;=0),"NM",Q21/Z21))</f>
        <v/>
      </c>
      <c r="AE21" s="19" t="str">
        <f aca="false">IF(COUNT(Q21,U21)&lt;&gt;2,"",IF(OR(Q21&lt;=0,U21&lt;=0),"NM",Q21/U21))</f>
        <v/>
      </c>
      <c r="AF21" s="19" t="str">
        <f aca="false">IF(COUNT(Q21,V21)&lt;&gt;2,"",IF(OR(Q21&lt;=0,V21&lt;=0),"NM",Q21/V21))</f>
        <v/>
      </c>
      <c r="AG21" s="19" t="str">
        <f aca="false">IF(COUNT(Q21,W21)&lt;&gt;2,"",IF(OR(Q21&lt;=0,W21&lt;=0),"NM",Q21/W21))</f>
        <v/>
      </c>
      <c r="AH21" s="20" t="str">
        <f aca="false">IF(OR(NOT(ISNUMBER(Controls!$C$11)),Controls!$C$11&lt;1,Controls!$C$11&gt;5,Controls!$C$11&lt;&gt;INT(Controls!$C$11)),"",INDEX(AC21:AG21,1,Controls!$C$11))</f>
        <v/>
      </c>
      <c r="AI21" s="1" t="str">
        <f aca="false">IF(A21="","",IF(COUNTIFS($A$10:$A$309,A21)&lt;&gt;1,"Duplicate ID",IF(OR(B21&lt;&gt;Controls!$C$9,C21&lt;&gt;Controls!$C$10),"Other peer group",IF(OR(H21&lt;&gt;"Yes",G21="Excluded",G21="Adjacent",G21="Watchlist"),"Excluded",IF(OR(I21&lt;&gt;"Yes",D21="",E21="",J21="",K21="",L21="",X21="",Controls!$C$10="",Controls!$C$8="",Controls!$C$20="",Controls!$C$21="",M21&lt;&gt;Controls!$C$8,NOT(ISNUMBER(N21)),N21&lt;=0,N21&lt;&gt;Controls!$C$7,NOT(ISNUMBER(O21)),O21&gt;N21,AND(Controls!$C$11&gt;=4,OR(NOT(ISNUMBER(P21)),P21&lt;=N21)),AND(Controls!$C$11=2,T21&lt;&gt;0,Y21=""),AND(G21&lt;&gt;"Core",G21&lt;&gt;"Secondary")),"Review inputs / basis",IF(NOT(ISNUMBER(AH21)),"Missing / NM metric","Eligible"))))))</f>
        <v/>
      </c>
      <c r="AJ21" s="20" t="str">
        <f aca="false">IF(AND(AI21="Eligible",G21="Core"),AH21,"")</f>
        <v/>
      </c>
      <c r="AK21" s="20" t="str">
        <f aca="false">IF(AI21="Eligible",AH21,"")</f>
        <v/>
      </c>
      <c r="AL21" s="1" t="str">
        <f aca="false">IF(NOT(ISNUMBER(AJ21)),"",IF($A$6&lt;5,"Fewer than 5 core",IF(OR(AJ21&lt;$B$6-1.5*($D$6-$B$6),AJ21&gt;$D$6+1.5*($D$6-$B$6)),"Review outlier","Within IQR fences")))</f>
        <v/>
      </c>
      <c r="AM21" s="1"/>
      <c r="AN21" s="1"/>
      <c r="AO21" s="1"/>
      <c r="AP21" s="1"/>
    </row>
    <row r="22" customFormat="false" ht="24.75" hidden="false" customHeight="true" outlineLevel="0" collapsed="false">
      <c r="A22" s="15"/>
      <c r="B22" s="15"/>
      <c r="C22" s="15"/>
      <c r="D22" s="15"/>
      <c r="E22" s="15"/>
      <c r="F22" s="15"/>
      <c r="G22" s="15"/>
      <c r="H22" s="15"/>
      <c r="I22" s="15"/>
      <c r="J22" s="15"/>
      <c r="K22" s="15"/>
      <c r="L22" s="15"/>
      <c r="M22" s="15"/>
      <c r="N22" s="16"/>
      <c r="O22" s="16"/>
      <c r="P22" s="16"/>
      <c r="Q22" s="17"/>
      <c r="R22" s="17"/>
      <c r="S22" s="17"/>
      <c r="T22" s="17"/>
      <c r="U22" s="17"/>
      <c r="V22" s="17"/>
      <c r="W22" s="17"/>
      <c r="X22" s="17"/>
      <c r="Y22" s="17"/>
      <c r="Z22" s="7" t="str">
        <f aca="false">IF(COUNT(S22:T22)&lt;&gt;2,"",SUM(S22:T22))</f>
        <v/>
      </c>
      <c r="AA22" s="18" t="str">
        <f aca="false">IF(OR(NOT(ISNUMBER(Z22)),NOT(ISNUMBER(R22)),R22&lt;=0),"",Z22/R22)</f>
        <v/>
      </c>
      <c r="AB22" s="18" t="str">
        <f aca="false">IF(OR(COUNT(R22,V22)&lt;&gt;2,R22&lt;=0),"",V22/R22-1)</f>
        <v/>
      </c>
      <c r="AC22" s="19" t="str">
        <f aca="false">IF(COUNT(Q22,R22)&lt;&gt;2,"",IF(OR(Q22&lt;=0,R22&lt;=0),"NM",Q22/R22))</f>
        <v/>
      </c>
      <c r="AD22" s="19" t="str">
        <f aca="false">IF(COUNT(Q22,Z22)&lt;&gt;2,"",IF(OR(Q22&lt;=0,Z22&lt;=0),"NM",Q22/Z22))</f>
        <v/>
      </c>
      <c r="AE22" s="19" t="str">
        <f aca="false">IF(COUNT(Q22,U22)&lt;&gt;2,"",IF(OR(Q22&lt;=0,U22&lt;=0),"NM",Q22/U22))</f>
        <v/>
      </c>
      <c r="AF22" s="19" t="str">
        <f aca="false">IF(COUNT(Q22,V22)&lt;&gt;2,"",IF(OR(Q22&lt;=0,V22&lt;=0),"NM",Q22/V22))</f>
        <v/>
      </c>
      <c r="AG22" s="19" t="str">
        <f aca="false">IF(COUNT(Q22,W22)&lt;&gt;2,"",IF(OR(Q22&lt;=0,W22&lt;=0),"NM",Q22/W22))</f>
        <v/>
      </c>
      <c r="AH22" s="20" t="str">
        <f aca="false">IF(OR(NOT(ISNUMBER(Controls!$C$11)),Controls!$C$11&lt;1,Controls!$C$11&gt;5,Controls!$C$11&lt;&gt;INT(Controls!$C$11)),"",INDEX(AC22:AG22,1,Controls!$C$11))</f>
        <v/>
      </c>
      <c r="AI22" s="1" t="str">
        <f aca="false">IF(A22="","",IF(COUNTIFS($A$10:$A$309,A22)&lt;&gt;1,"Duplicate ID",IF(OR(B22&lt;&gt;Controls!$C$9,C22&lt;&gt;Controls!$C$10),"Other peer group",IF(OR(H22&lt;&gt;"Yes",G22="Excluded",G22="Adjacent",G22="Watchlist"),"Excluded",IF(OR(I22&lt;&gt;"Yes",D22="",E22="",J22="",K22="",L22="",X22="",Controls!$C$10="",Controls!$C$8="",Controls!$C$20="",Controls!$C$21="",M22&lt;&gt;Controls!$C$8,NOT(ISNUMBER(N22)),N22&lt;=0,N22&lt;&gt;Controls!$C$7,NOT(ISNUMBER(O22)),O22&gt;N22,AND(Controls!$C$11&gt;=4,OR(NOT(ISNUMBER(P22)),P22&lt;=N22)),AND(Controls!$C$11=2,T22&lt;&gt;0,Y22=""),AND(G22&lt;&gt;"Core",G22&lt;&gt;"Secondary")),"Review inputs / basis",IF(NOT(ISNUMBER(AH22)),"Missing / NM metric","Eligible"))))))</f>
        <v/>
      </c>
      <c r="AJ22" s="20" t="str">
        <f aca="false">IF(AND(AI22="Eligible",G22="Core"),AH22,"")</f>
        <v/>
      </c>
      <c r="AK22" s="20" t="str">
        <f aca="false">IF(AI22="Eligible",AH22,"")</f>
        <v/>
      </c>
      <c r="AL22" s="1" t="str">
        <f aca="false">IF(NOT(ISNUMBER(AJ22)),"",IF($A$6&lt;5,"Fewer than 5 core",IF(OR(AJ22&lt;$B$6-1.5*($D$6-$B$6),AJ22&gt;$D$6+1.5*($D$6-$B$6)),"Review outlier","Within IQR fences")))</f>
        <v/>
      </c>
      <c r="AM22" s="1"/>
      <c r="AN22" s="1"/>
      <c r="AO22" s="1"/>
      <c r="AP22" s="1"/>
    </row>
    <row r="23" customFormat="false" ht="24.75" hidden="false" customHeight="true" outlineLevel="0" collapsed="false">
      <c r="A23" s="15"/>
      <c r="B23" s="15"/>
      <c r="C23" s="15"/>
      <c r="D23" s="15"/>
      <c r="E23" s="15"/>
      <c r="F23" s="15"/>
      <c r="G23" s="15"/>
      <c r="H23" s="15"/>
      <c r="I23" s="15"/>
      <c r="J23" s="15"/>
      <c r="K23" s="15"/>
      <c r="L23" s="15"/>
      <c r="M23" s="15"/>
      <c r="N23" s="16"/>
      <c r="O23" s="16"/>
      <c r="P23" s="16"/>
      <c r="Q23" s="17"/>
      <c r="R23" s="17"/>
      <c r="S23" s="17"/>
      <c r="T23" s="17"/>
      <c r="U23" s="17"/>
      <c r="V23" s="17"/>
      <c r="W23" s="17"/>
      <c r="X23" s="17"/>
      <c r="Y23" s="17"/>
      <c r="Z23" s="7" t="str">
        <f aca="false">IF(COUNT(S23:T23)&lt;&gt;2,"",SUM(S23:T23))</f>
        <v/>
      </c>
      <c r="AA23" s="18" t="str">
        <f aca="false">IF(OR(NOT(ISNUMBER(Z23)),NOT(ISNUMBER(R23)),R23&lt;=0),"",Z23/R23)</f>
        <v/>
      </c>
      <c r="AB23" s="18" t="str">
        <f aca="false">IF(OR(COUNT(R23,V23)&lt;&gt;2,R23&lt;=0),"",V23/R23-1)</f>
        <v/>
      </c>
      <c r="AC23" s="19" t="str">
        <f aca="false">IF(COUNT(Q23,R23)&lt;&gt;2,"",IF(OR(Q23&lt;=0,R23&lt;=0),"NM",Q23/R23))</f>
        <v/>
      </c>
      <c r="AD23" s="19" t="str">
        <f aca="false">IF(COUNT(Q23,Z23)&lt;&gt;2,"",IF(OR(Q23&lt;=0,Z23&lt;=0),"NM",Q23/Z23))</f>
        <v/>
      </c>
      <c r="AE23" s="19" t="str">
        <f aca="false">IF(COUNT(Q23,U23)&lt;&gt;2,"",IF(OR(Q23&lt;=0,U23&lt;=0),"NM",Q23/U23))</f>
        <v/>
      </c>
      <c r="AF23" s="19" t="str">
        <f aca="false">IF(COUNT(Q23,V23)&lt;&gt;2,"",IF(OR(Q23&lt;=0,V23&lt;=0),"NM",Q23/V23))</f>
        <v/>
      </c>
      <c r="AG23" s="19" t="str">
        <f aca="false">IF(COUNT(Q23,W23)&lt;&gt;2,"",IF(OR(Q23&lt;=0,W23&lt;=0),"NM",Q23/W23))</f>
        <v/>
      </c>
      <c r="AH23" s="20" t="str">
        <f aca="false">IF(OR(NOT(ISNUMBER(Controls!$C$11)),Controls!$C$11&lt;1,Controls!$C$11&gt;5,Controls!$C$11&lt;&gt;INT(Controls!$C$11)),"",INDEX(AC23:AG23,1,Controls!$C$11))</f>
        <v/>
      </c>
      <c r="AI23" s="1" t="str">
        <f aca="false">IF(A23="","",IF(COUNTIFS($A$10:$A$309,A23)&lt;&gt;1,"Duplicate ID",IF(OR(B23&lt;&gt;Controls!$C$9,C23&lt;&gt;Controls!$C$10),"Other peer group",IF(OR(H23&lt;&gt;"Yes",G23="Excluded",G23="Adjacent",G23="Watchlist"),"Excluded",IF(OR(I23&lt;&gt;"Yes",D23="",E23="",J23="",K23="",L23="",X23="",Controls!$C$10="",Controls!$C$8="",Controls!$C$20="",Controls!$C$21="",M23&lt;&gt;Controls!$C$8,NOT(ISNUMBER(N23)),N23&lt;=0,N23&lt;&gt;Controls!$C$7,NOT(ISNUMBER(O23)),O23&gt;N23,AND(Controls!$C$11&gt;=4,OR(NOT(ISNUMBER(P23)),P23&lt;=N23)),AND(Controls!$C$11=2,T23&lt;&gt;0,Y23=""),AND(G23&lt;&gt;"Core",G23&lt;&gt;"Secondary")),"Review inputs / basis",IF(NOT(ISNUMBER(AH23)),"Missing / NM metric","Eligible"))))))</f>
        <v/>
      </c>
      <c r="AJ23" s="20" t="str">
        <f aca="false">IF(AND(AI23="Eligible",G23="Core"),AH23,"")</f>
        <v/>
      </c>
      <c r="AK23" s="20" t="str">
        <f aca="false">IF(AI23="Eligible",AH23,"")</f>
        <v/>
      </c>
      <c r="AL23" s="1" t="str">
        <f aca="false">IF(NOT(ISNUMBER(AJ23)),"",IF($A$6&lt;5,"Fewer than 5 core",IF(OR(AJ23&lt;$B$6-1.5*($D$6-$B$6),AJ23&gt;$D$6+1.5*($D$6-$B$6)),"Review outlier","Within IQR fences")))</f>
        <v/>
      </c>
      <c r="AM23" s="1"/>
      <c r="AN23" s="1"/>
      <c r="AO23" s="1"/>
      <c r="AP23" s="1"/>
    </row>
    <row r="24" customFormat="false" ht="24.75" hidden="false" customHeight="true" outlineLevel="0" collapsed="false">
      <c r="A24" s="15"/>
      <c r="B24" s="15"/>
      <c r="C24" s="15"/>
      <c r="D24" s="15"/>
      <c r="E24" s="15"/>
      <c r="F24" s="15"/>
      <c r="G24" s="15"/>
      <c r="H24" s="15"/>
      <c r="I24" s="15"/>
      <c r="J24" s="15"/>
      <c r="K24" s="15"/>
      <c r="L24" s="15"/>
      <c r="M24" s="15"/>
      <c r="N24" s="16"/>
      <c r="O24" s="16"/>
      <c r="P24" s="16"/>
      <c r="Q24" s="17"/>
      <c r="R24" s="17"/>
      <c r="S24" s="17"/>
      <c r="T24" s="17"/>
      <c r="U24" s="17"/>
      <c r="V24" s="17"/>
      <c r="W24" s="17"/>
      <c r="X24" s="17"/>
      <c r="Y24" s="17"/>
      <c r="Z24" s="7" t="str">
        <f aca="false">IF(COUNT(S24:T24)&lt;&gt;2,"",SUM(S24:T24))</f>
        <v/>
      </c>
      <c r="AA24" s="18" t="str">
        <f aca="false">IF(OR(NOT(ISNUMBER(Z24)),NOT(ISNUMBER(R24)),R24&lt;=0),"",Z24/R24)</f>
        <v/>
      </c>
      <c r="AB24" s="18" t="str">
        <f aca="false">IF(OR(COUNT(R24,V24)&lt;&gt;2,R24&lt;=0),"",V24/R24-1)</f>
        <v/>
      </c>
      <c r="AC24" s="19" t="str">
        <f aca="false">IF(COUNT(Q24,R24)&lt;&gt;2,"",IF(OR(Q24&lt;=0,R24&lt;=0),"NM",Q24/R24))</f>
        <v/>
      </c>
      <c r="AD24" s="19" t="str">
        <f aca="false">IF(COUNT(Q24,Z24)&lt;&gt;2,"",IF(OR(Q24&lt;=0,Z24&lt;=0),"NM",Q24/Z24))</f>
        <v/>
      </c>
      <c r="AE24" s="19" t="str">
        <f aca="false">IF(COUNT(Q24,U24)&lt;&gt;2,"",IF(OR(Q24&lt;=0,U24&lt;=0),"NM",Q24/U24))</f>
        <v/>
      </c>
      <c r="AF24" s="19" t="str">
        <f aca="false">IF(COUNT(Q24,V24)&lt;&gt;2,"",IF(OR(Q24&lt;=0,V24&lt;=0),"NM",Q24/V24))</f>
        <v/>
      </c>
      <c r="AG24" s="19" t="str">
        <f aca="false">IF(COUNT(Q24,W24)&lt;&gt;2,"",IF(OR(Q24&lt;=0,W24&lt;=0),"NM",Q24/W24))</f>
        <v/>
      </c>
      <c r="AH24" s="20" t="str">
        <f aca="false">IF(OR(NOT(ISNUMBER(Controls!$C$11)),Controls!$C$11&lt;1,Controls!$C$11&gt;5,Controls!$C$11&lt;&gt;INT(Controls!$C$11)),"",INDEX(AC24:AG24,1,Controls!$C$11))</f>
        <v/>
      </c>
      <c r="AI24" s="1" t="str">
        <f aca="false">IF(A24="","",IF(COUNTIFS($A$10:$A$309,A24)&lt;&gt;1,"Duplicate ID",IF(OR(B24&lt;&gt;Controls!$C$9,C24&lt;&gt;Controls!$C$10),"Other peer group",IF(OR(H24&lt;&gt;"Yes",G24="Excluded",G24="Adjacent",G24="Watchlist"),"Excluded",IF(OR(I24&lt;&gt;"Yes",D24="",E24="",J24="",K24="",L24="",X24="",Controls!$C$10="",Controls!$C$8="",Controls!$C$20="",Controls!$C$21="",M24&lt;&gt;Controls!$C$8,NOT(ISNUMBER(N24)),N24&lt;=0,N24&lt;&gt;Controls!$C$7,NOT(ISNUMBER(O24)),O24&gt;N24,AND(Controls!$C$11&gt;=4,OR(NOT(ISNUMBER(P24)),P24&lt;=N24)),AND(Controls!$C$11=2,T24&lt;&gt;0,Y24=""),AND(G24&lt;&gt;"Core",G24&lt;&gt;"Secondary")),"Review inputs / basis",IF(NOT(ISNUMBER(AH24)),"Missing / NM metric","Eligible"))))))</f>
        <v/>
      </c>
      <c r="AJ24" s="20" t="str">
        <f aca="false">IF(AND(AI24="Eligible",G24="Core"),AH24,"")</f>
        <v/>
      </c>
      <c r="AK24" s="20" t="str">
        <f aca="false">IF(AI24="Eligible",AH24,"")</f>
        <v/>
      </c>
      <c r="AL24" s="1" t="str">
        <f aca="false">IF(NOT(ISNUMBER(AJ24)),"",IF($A$6&lt;5,"Fewer than 5 core",IF(OR(AJ24&lt;$B$6-1.5*($D$6-$B$6),AJ24&gt;$D$6+1.5*($D$6-$B$6)),"Review outlier","Within IQR fences")))</f>
        <v/>
      </c>
      <c r="AM24" s="1"/>
      <c r="AN24" s="1"/>
      <c r="AO24" s="1"/>
      <c r="AP24" s="1"/>
    </row>
    <row r="25" customFormat="false" ht="24.75" hidden="false" customHeight="true" outlineLevel="0" collapsed="false">
      <c r="A25" s="15"/>
      <c r="B25" s="15"/>
      <c r="C25" s="15"/>
      <c r="D25" s="15"/>
      <c r="E25" s="15"/>
      <c r="F25" s="15"/>
      <c r="G25" s="15"/>
      <c r="H25" s="15"/>
      <c r="I25" s="15"/>
      <c r="J25" s="15"/>
      <c r="K25" s="15"/>
      <c r="L25" s="15"/>
      <c r="M25" s="15"/>
      <c r="N25" s="16"/>
      <c r="O25" s="16"/>
      <c r="P25" s="16"/>
      <c r="Q25" s="17"/>
      <c r="R25" s="17"/>
      <c r="S25" s="17"/>
      <c r="T25" s="17"/>
      <c r="U25" s="17"/>
      <c r="V25" s="17"/>
      <c r="W25" s="17"/>
      <c r="X25" s="17"/>
      <c r="Y25" s="17"/>
      <c r="Z25" s="7" t="str">
        <f aca="false">IF(COUNT(S25:T25)&lt;&gt;2,"",SUM(S25:T25))</f>
        <v/>
      </c>
      <c r="AA25" s="18" t="str">
        <f aca="false">IF(OR(NOT(ISNUMBER(Z25)),NOT(ISNUMBER(R25)),R25&lt;=0),"",Z25/R25)</f>
        <v/>
      </c>
      <c r="AB25" s="18" t="str">
        <f aca="false">IF(OR(COUNT(R25,V25)&lt;&gt;2,R25&lt;=0),"",V25/R25-1)</f>
        <v/>
      </c>
      <c r="AC25" s="19" t="str">
        <f aca="false">IF(COUNT(Q25,R25)&lt;&gt;2,"",IF(OR(Q25&lt;=0,R25&lt;=0),"NM",Q25/R25))</f>
        <v/>
      </c>
      <c r="AD25" s="19" t="str">
        <f aca="false">IF(COUNT(Q25,Z25)&lt;&gt;2,"",IF(OR(Q25&lt;=0,Z25&lt;=0),"NM",Q25/Z25))</f>
        <v/>
      </c>
      <c r="AE25" s="19" t="str">
        <f aca="false">IF(COUNT(Q25,U25)&lt;&gt;2,"",IF(OR(Q25&lt;=0,U25&lt;=0),"NM",Q25/U25))</f>
        <v/>
      </c>
      <c r="AF25" s="19" t="str">
        <f aca="false">IF(COUNT(Q25,V25)&lt;&gt;2,"",IF(OR(Q25&lt;=0,V25&lt;=0),"NM",Q25/V25))</f>
        <v/>
      </c>
      <c r="AG25" s="19" t="str">
        <f aca="false">IF(COUNT(Q25,W25)&lt;&gt;2,"",IF(OR(Q25&lt;=0,W25&lt;=0),"NM",Q25/W25))</f>
        <v/>
      </c>
      <c r="AH25" s="20" t="str">
        <f aca="false">IF(OR(NOT(ISNUMBER(Controls!$C$11)),Controls!$C$11&lt;1,Controls!$C$11&gt;5,Controls!$C$11&lt;&gt;INT(Controls!$C$11)),"",INDEX(AC25:AG25,1,Controls!$C$11))</f>
        <v/>
      </c>
      <c r="AI25" s="1" t="str">
        <f aca="false">IF(A25="","",IF(COUNTIFS($A$10:$A$309,A25)&lt;&gt;1,"Duplicate ID",IF(OR(B25&lt;&gt;Controls!$C$9,C25&lt;&gt;Controls!$C$10),"Other peer group",IF(OR(H25&lt;&gt;"Yes",G25="Excluded",G25="Adjacent",G25="Watchlist"),"Excluded",IF(OR(I25&lt;&gt;"Yes",D25="",E25="",J25="",K25="",L25="",X25="",Controls!$C$10="",Controls!$C$8="",Controls!$C$20="",Controls!$C$21="",M25&lt;&gt;Controls!$C$8,NOT(ISNUMBER(N25)),N25&lt;=0,N25&lt;&gt;Controls!$C$7,NOT(ISNUMBER(O25)),O25&gt;N25,AND(Controls!$C$11&gt;=4,OR(NOT(ISNUMBER(P25)),P25&lt;=N25)),AND(Controls!$C$11=2,T25&lt;&gt;0,Y25=""),AND(G25&lt;&gt;"Core",G25&lt;&gt;"Secondary")),"Review inputs / basis",IF(NOT(ISNUMBER(AH25)),"Missing / NM metric","Eligible"))))))</f>
        <v/>
      </c>
      <c r="AJ25" s="20" t="str">
        <f aca="false">IF(AND(AI25="Eligible",G25="Core"),AH25,"")</f>
        <v/>
      </c>
      <c r="AK25" s="20" t="str">
        <f aca="false">IF(AI25="Eligible",AH25,"")</f>
        <v/>
      </c>
      <c r="AL25" s="1" t="str">
        <f aca="false">IF(NOT(ISNUMBER(AJ25)),"",IF($A$6&lt;5,"Fewer than 5 core",IF(OR(AJ25&lt;$B$6-1.5*($D$6-$B$6),AJ25&gt;$D$6+1.5*($D$6-$B$6)),"Review outlier","Within IQR fences")))</f>
        <v/>
      </c>
      <c r="AM25" s="1"/>
      <c r="AN25" s="1"/>
      <c r="AO25" s="1"/>
      <c r="AP25" s="1"/>
    </row>
    <row r="26" customFormat="false" ht="24.75" hidden="false" customHeight="true" outlineLevel="0" collapsed="false">
      <c r="A26" s="15"/>
      <c r="B26" s="15"/>
      <c r="C26" s="15"/>
      <c r="D26" s="15"/>
      <c r="E26" s="15"/>
      <c r="F26" s="15"/>
      <c r="G26" s="15"/>
      <c r="H26" s="15"/>
      <c r="I26" s="15"/>
      <c r="J26" s="15"/>
      <c r="K26" s="15"/>
      <c r="L26" s="15"/>
      <c r="M26" s="15"/>
      <c r="N26" s="16"/>
      <c r="O26" s="16"/>
      <c r="P26" s="16"/>
      <c r="Q26" s="17"/>
      <c r="R26" s="17"/>
      <c r="S26" s="17"/>
      <c r="T26" s="17"/>
      <c r="U26" s="17"/>
      <c r="V26" s="17"/>
      <c r="W26" s="17"/>
      <c r="X26" s="17"/>
      <c r="Y26" s="17"/>
      <c r="Z26" s="7" t="str">
        <f aca="false">IF(COUNT(S26:T26)&lt;&gt;2,"",SUM(S26:T26))</f>
        <v/>
      </c>
      <c r="AA26" s="18" t="str">
        <f aca="false">IF(OR(NOT(ISNUMBER(Z26)),NOT(ISNUMBER(R26)),R26&lt;=0),"",Z26/R26)</f>
        <v/>
      </c>
      <c r="AB26" s="18" t="str">
        <f aca="false">IF(OR(COUNT(R26,V26)&lt;&gt;2,R26&lt;=0),"",V26/R26-1)</f>
        <v/>
      </c>
      <c r="AC26" s="19" t="str">
        <f aca="false">IF(COUNT(Q26,R26)&lt;&gt;2,"",IF(OR(Q26&lt;=0,R26&lt;=0),"NM",Q26/R26))</f>
        <v/>
      </c>
      <c r="AD26" s="19" t="str">
        <f aca="false">IF(COUNT(Q26,Z26)&lt;&gt;2,"",IF(OR(Q26&lt;=0,Z26&lt;=0),"NM",Q26/Z26))</f>
        <v/>
      </c>
      <c r="AE26" s="19" t="str">
        <f aca="false">IF(COUNT(Q26,U26)&lt;&gt;2,"",IF(OR(Q26&lt;=0,U26&lt;=0),"NM",Q26/U26))</f>
        <v/>
      </c>
      <c r="AF26" s="19" t="str">
        <f aca="false">IF(COUNT(Q26,V26)&lt;&gt;2,"",IF(OR(Q26&lt;=0,V26&lt;=0),"NM",Q26/V26))</f>
        <v/>
      </c>
      <c r="AG26" s="19" t="str">
        <f aca="false">IF(COUNT(Q26,W26)&lt;&gt;2,"",IF(OR(Q26&lt;=0,W26&lt;=0),"NM",Q26/W26))</f>
        <v/>
      </c>
      <c r="AH26" s="20" t="str">
        <f aca="false">IF(OR(NOT(ISNUMBER(Controls!$C$11)),Controls!$C$11&lt;1,Controls!$C$11&gt;5,Controls!$C$11&lt;&gt;INT(Controls!$C$11)),"",INDEX(AC26:AG26,1,Controls!$C$11))</f>
        <v/>
      </c>
      <c r="AI26" s="1" t="str">
        <f aca="false">IF(A26="","",IF(COUNTIFS($A$10:$A$309,A26)&lt;&gt;1,"Duplicate ID",IF(OR(B26&lt;&gt;Controls!$C$9,C26&lt;&gt;Controls!$C$10),"Other peer group",IF(OR(H26&lt;&gt;"Yes",G26="Excluded",G26="Adjacent",G26="Watchlist"),"Excluded",IF(OR(I26&lt;&gt;"Yes",D26="",E26="",J26="",K26="",L26="",X26="",Controls!$C$10="",Controls!$C$8="",Controls!$C$20="",Controls!$C$21="",M26&lt;&gt;Controls!$C$8,NOT(ISNUMBER(N26)),N26&lt;=0,N26&lt;&gt;Controls!$C$7,NOT(ISNUMBER(O26)),O26&gt;N26,AND(Controls!$C$11&gt;=4,OR(NOT(ISNUMBER(P26)),P26&lt;=N26)),AND(Controls!$C$11=2,T26&lt;&gt;0,Y26=""),AND(G26&lt;&gt;"Core",G26&lt;&gt;"Secondary")),"Review inputs / basis",IF(NOT(ISNUMBER(AH26)),"Missing / NM metric","Eligible"))))))</f>
        <v/>
      </c>
      <c r="AJ26" s="20" t="str">
        <f aca="false">IF(AND(AI26="Eligible",G26="Core"),AH26,"")</f>
        <v/>
      </c>
      <c r="AK26" s="20" t="str">
        <f aca="false">IF(AI26="Eligible",AH26,"")</f>
        <v/>
      </c>
      <c r="AL26" s="1" t="str">
        <f aca="false">IF(NOT(ISNUMBER(AJ26)),"",IF($A$6&lt;5,"Fewer than 5 core",IF(OR(AJ26&lt;$B$6-1.5*($D$6-$B$6),AJ26&gt;$D$6+1.5*($D$6-$B$6)),"Review outlier","Within IQR fences")))</f>
        <v/>
      </c>
      <c r="AM26" s="1"/>
      <c r="AN26" s="1"/>
      <c r="AO26" s="1"/>
      <c r="AP26" s="1"/>
    </row>
    <row r="27" customFormat="false" ht="24.75" hidden="false" customHeight="true" outlineLevel="0" collapsed="false">
      <c r="A27" s="15"/>
      <c r="B27" s="15"/>
      <c r="C27" s="15"/>
      <c r="D27" s="15"/>
      <c r="E27" s="15"/>
      <c r="F27" s="15"/>
      <c r="G27" s="15"/>
      <c r="H27" s="15"/>
      <c r="I27" s="15"/>
      <c r="J27" s="15"/>
      <c r="K27" s="15"/>
      <c r="L27" s="15"/>
      <c r="M27" s="15"/>
      <c r="N27" s="16"/>
      <c r="O27" s="16"/>
      <c r="P27" s="16"/>
      <c r="Q27" s="17"/>
      <c r="R27" s="17"/>
      <c r="S27" s="17"/>
      <c r="T27" s="17"/>
      <c r="U27" s="17"/>
      <c r="V27" s="17"/>
      <c r="W27" s="17"/>
      <c r="X27" s="17"/>
      <c r="Y27" s="17"/>
      <c r="Z27" s="7" t="str">
        <f aca="false">IF(COUNT(S27:T27)&lt;&gt;2,"",SUM(S27:T27))</f>
        <v/>
      </c>
      <c r="AA27" s="18" t="str">
        <f aca="false">IF(OR(NOT(ISNUMBER(Z27)),NOT(ISNUMBER(R27)),R27&lt;=0),"",Z27/R27)</f>
        <v/>
      </c>
      <c r="AB27" s="18" t="str">
        <f aca="false">IF(OR(COUNT(R27,V27)&lt;&gt;2,R27&lt;=0),"",V27/R27-1)</f>
        <v/>
      </c>
      <c r="AC27" s="19" t="str">
        <f aca="false">IF(COUNT(Q27,R27)&lt;&gt;2,"",IF(OR(Q27&lt;=0,R27&lt;=0),"NM",Q27/R27))</f>
        <v/>
      </c>
      <c r="AD27" s="19" t="str">
        <f aca="false">IF(COUNT(Q27,Z27)&lt;&gt;2,"",IF(OR(Q27&lt;=0,Z27&lt;=0),"NM",Q27/Z27))</f>
        <v/>
      </c>
      <c r="AE27" s="19" t="str">
        <f aca="false">IF(COUNT(Q27,U27)&lt;&gt;2,"",IF(OR(Q27&lt;=0,U27&lt;=0),"NM",Q27/U27))</f>
        <v/>
      </c>
      <c r="AF27" s="19" t="str">
        <f aca="false">IF(COUNT(Q27,V27)&lt;&gt;2,"",IF(OR(Q27&lt;=0,V27&lt;=0),"NM",Q27/V27))</f>
        <v/>
      </c>
      <c r="AG27" s="19" t="str">
        <f aca="false">IF(COUNT(Q27,W27)&lt;&gt;2,"",IF(OR(Q27&lt;=0,W27&lt;=0),"NM",Q27/W27))</f>
        <v/>
      </c>
      <c r="AH27" s="20" t="str">
        <f aca="false">IF(OR(NOT(ISNUMBER(Controls!$C$11)),Controls!$C$11&lt;1,Controls!$C$11&gt;5,Controls!$C$11&lt;&gt;INT(Controls!$C$11)),"",INDEX(AC27:AG27,1,Controls!$C$11))</f>
        <v/>
      </c>
      <c r="AI27" s="1" t="str">
        <f aca="false">IF(A27="","",IF(COUNTIFS($A$10:$A$309,A27)&lt;&gt;1,"Duplicate ID",IF(OR(B27&lt;&gt;Controls!$C$9,C27&lt;&gt;Controls!$C$10),"Other peer group",IF(OR(H27&lt;&gt;"Yes",G27="Excluded",G27="Adjacent",G27="Watchlist"),"Excluded",IF(OR(I27&lt;&gt;"Yes",D27="",E27="",J27="",K27="",L27="",X27="",Controls!$C$10="",Controls!$C$8="",Controls!$C$20="",Controls!$C$21="",M27&lt;&gt;Controls!$C$8,NOT(ISNUMBER(N27)),N27&lt;=0,N27&lt;&gt;Controls!$C$7,NOT(ISNUMBER(O27)),O27&gt;N27,AND(Controls!$C$11&gt;=4,OR(NOT(ISNUMBER(P27)),P27&lt;=N27)),AND(Controls!$C$11=2,T27&lt;&gt;0,Y27=""),AND(G27&lt;&gt;"Core",G27&lt;&gt;"Secondary")),"Review inputs / basis",IF(NOT(ISNUMBER(AH27)),"Missing / NM metric","Eligible"))))))</f>
        <v/>
      </c>
      <c r="AJ27" s="20" t="str">
        <f aca="false">IF(AND(AI27="Eligible",G27="Core"),AH27,"")</f>
        <v/>
      </c>
      <c r="AK27" s="20" t="str">
        <f aca="false">IF(AI27="Eligible",AH27,"")</f>
        <v/>
      </c>
      <c r="AL27" s="1" t="str">
        <f aca="false">IF(NOT(ISNUMBER(AJ27)),"",IF($A$6&lt;5,"Fewer than 5 core",IF(OR(AJ27&lt;$B$6-1.5*($D$6-$B$6),AJ27&gt;$D$6+1.5*($D$6-$B$6)),"Review outlier","Within IQR fences")))</f>
        <v/>
      </c>
      <c r="AM27" s="1"/>
      <c r="AN27" s="1"/>
      <c r="AO27" s="1"/>
      <c r="AP27" s="1"/>
    </row>
    <row r="28" customFormat="false" ht="24.75" hidden="false" customHeight="true" outlineLevel="0" collapsed="false">
      <c r="A28" s="15"/>
      <c r="B28" s="15"/>
      <c r="C28" s="15"/>
      <c r="D28" s="15"/>
      <c r="E28" s="15"/>
      <c r="F28" s="15"/>
      <c r="G28" s="15"/>
      <c r="H28" s="15"/>
      <c r="I28" s="15"/>
      <c r="J28" s="15"/>
      <c r="K28" s="15"/>
      <c r="L28" s="15"/>
      <c r="M28" s="15"/>
      <c r="N28" s="16"/>
      <c r="O28" s="16"/>
      <c r="P28" s="16"/>
      <c r="Q28" s="17"/>
      <c r="R28" s="17"/>
      <c r="S28" s="17"/>
      <c r="T28" s="17"/>
      <c r="U28" s="17"/>
      <c r="V28" s="17"/>
      <c r="W28" s="17"/>
      <c r="X28" s="17"/>
      <c r="Y28" s="17"/>
      <c r="Z28" s="7" t="str">
        <f aca="false">IF(COUNT(S28:T28)&lt;&gt;2,"",SUM(S28:T28))</f>
        <v/>
      </c>
      <c r="AA28" s="18" t="str">
        <f aca="false">IF(OR(NOT(ISNUMBER(Z28)),NOT(ISNUMBER(R28)),R28&lt;=0),"",Z28/R28)</f>
        <v/>
      </c>
      <c r="AB28" s="18" t="str">
        <f aca="false">IF(OR(COUNT(R28,V28)&lt;&gt;2,R28&lt;=0),"",V28/R28-1)</f>
        <v/>
      </c>
      <c r="AC28" s="19" t="str">
        <f aca="false">IF(COUNT(Q28,R28)&lt;&gt;2,"",IF(OR(Q28&lt;=0,R28&lt;=0),"NM",Q28/R28))</f>
        <v/>
      </c>
      <c r="AD28" s="19" t="str">
        <f aca="false">IF(COUNT(Q28,Z28)&lt;&gt;2,"",IF(OR(Q28&lt;=0,Z28&lt;=0),"NM",Q28/Z28))</f>
        <v/>
      </c>
      <c r="AE28" s="19" t="str">
        <f aca="false">IF(COUNT(Q28,U28)&lt;&gt;2,"",IF(OR(Q28&lt;=0,U28&lt;=0),"NM",Q28/U28))</f>
        <v/>
      </c>
      <c r="AF28" s="19" t="str">
        <f aca="false">IF(COUNT(Q28,V28)&lt;&gt;2,"",IF(OR(Q28&lt;=0,V28&lt;=0),"NM",Q28/V28))</f>
        <v/>
      </c>
      <c r="AG28" s="19" t="str">
        <f aca="false">IF(COUNT(Q28,W28)&lt;&gt;2,"",IF(OR(Q28&lt;=0,W28&lt;=0),"NM",Q28/W28))</f>
        <v/>
      </c>
      <c r="AH28" s="20" t="str">
        <f aca="false">IF(OR(NOT(ISNUMBER(Controls!$C$11)),Controls!$C$11&lt;1,Controls!$C$11&gt;5,Controls!$C$11&lt;&gt;INT(Controls!$C$11)),"",INDEX(AC28:AG28,1,Controls!$C$11))</f>
        <v/>
      </c>
      <c r="AI28" s="1" t="str">
        <f aca="false">IF(A28="","",IF(COUNTIFS($A$10:$A$309,A28)&lt;&gt;1,"Duplicate ID",IF(OR(B28&lt;&gt;Controls!$C$9,C28&lt;&gt;Controls!$C$10),"Other peer group",IF(OR(H28&lt;&gt;"Yes",G28="Excluded",G28="Adjacent",G28="Watchlist"),"Excluded",IF(OR(I28&lt;&gt;"Yes",D28="",E28="",J28="",K28="",L28="",X28="",Controls!$C$10="",Controls!$C$8="",Controls!$C$20="",Controls!$C$21="",M28&lt;&gt;Controls!$C$8,NOT(ISNUMBER(N28)),N28&lt;=0,N28&lt;&gt;Controls!$C$7,NOT(ISNUMBER(O28)),O28&gt;N28,AND(Controls!$C$11&gt;=4,OR(NOT(ISNUMBER(P28)),P28&lt;=N28)),AND(Controls!$C$11=2,T28&lt;&gt;0,Y28=""),AND(G28&lt;&gt;"Core",G28&lt;&gt;"Secondary")),"Review inputs / basis",IF(NOT(ISNUMBER(AH28)),"Missing / NM metric","Eligible"))))))</f>
        <v/>
      </c>
      <c r="AJ28" s="20" t="str">
        <f aca="false">IF(AND(AI28="Eligible",G28="Core"),AH28,"")</f>
        <v/>
      </c>
      <c r="AK28" s="20" t="str">
        <f aca="false">IF(AI28="Eligible",AH28,"")</f>
        <v/>
      </c>
      <c r="AL28" s="1" t="str">
        <f aca="false">IF(NOT(ISNUMBER(AJ28)),"",IF($A$6&lt;5,"Fewer than 5 core",IF(OR(AJ28&lt;$B$6-1.5*($D$6-$B$6),AJ28&gt;$D$6+1.5*($D$6-$B$6)),"Review outlier","Within IQR fences")))</f>
        <v/>
      </c>
      <c r="AM28" s="1"/>
      <c r="AN28" s="1"/>
      <c r="AO28" s="1"/>
      <c r="AP28" s="1"/>
    </row>
    <row r="29" customFormat="false" ht="24.75" hidden="false" customHeight="true" outlineLevel="0" collapsed="false">
      <c r="A29" s="15"/>
      <c r="B29" s="15"/>
      <c r="C29" s="15"/>
      <c r="D29" s="15"/>
      <c r="E29" s="15"/>
      <c r="F29" s="15"/>
      <c r="G29" s="15"/>
      <c r="H29" s="15"/>
      <c r="I29" s="15"/>
      <c r="J29" s="15"/>
      <c r="K29" s="15"/>
      <c r="L29" s="15"/>
      <c r="M29" s="15"/>
      <c r="N29" s="16"/>
      <c r="O29" s="16"/>
      <c r="P29" s="16"/>
      <c r="Q29" s="17"/>
      <c r="R29" s="17"/>
      <c r="S29" s="17"/>
      <c r="T29" s="17"/>
      <c r="U29" s="17"/>
      <c r="V29" s="17"/>
      <c r="W29" s="17"/>
      <c r="X29" s="17"/>
      <c r="Y29" s="17"/>
      <c r="Z29" s="7" t="str">
        <f aca="false">IF(COUNT(S29:T29)&lt;&gt;2,"",SUM(S29:T29))</f>
        <v/>
      </c>
      <c r="AA29" s="18" t="str">
        <f aca="false">IF(OR(NOT(ISNUMBER(Z29)),NOT(ISNUMBER(R29)),R29&lt;=0),"",Z29/R29)</f>
        <v/>
      </c>
      <c r="AB29" s="18" t="str">
        <f aca="false">IF(OR(COUNT(R29,V29)&lt;&gt;2,R29&lt;=0),"",V29/R29-1)</f>
        <v/>
      </c>
      <c r="AC29" s="19" t="str">
        <f aca="false">IF(COUNT(Q29,R29)&lt;&gt;2,"",IF(OR(Q29&lt;=0,R29&lt;=0),"NM",Q29/R29))</f>
        <v/>
      </c>
      <c r="AD29" s="19" t="str">
        <f aca="false">IF(COUNT(Q29,Z29)&lt;&gt;2,"",IF(OR(Q29&lt;=0,Z29&lt;=0),"NM",Q29/Z29))</f>
        <v/>
      </c>
      <c r="AE29" s="19" t="str">
        <f aca="false">IF(COUNT(Q29,U29)&lt;&gt;2,"",IF(OR(Q29&lt;=0,U29&lt;=0),"NM",Q29/U29))</f>
        <v/>
      </c>
      <c r="AF29" s="19" t="str">
        <f aca="false">IF(COUNT(Q29,V29)&lt;&gt;2,"",IF(OR(Q29&lt;=0,V29&lt;=0),"NM",Q29/V29))</f>
        <v/>
      </c>
      <c r="AG29" s="19" t="str">
        <f aca="false">IF(COUNT(Q29,W29)&lt;&gt;2,"",IF(OR(Q29&lt;=0,W29&lt;=0),"NM",Q29/W29))</f>
        <v/>
      </c>
      <c r="AH29" s="20" t="str">
        <f aca="false">IF(OR(NOT(ISNUMBER(Controls!$C$11)),Controls!$C$11&lt;1,Controls!$C$11&gt;5,Controls!$C$11&lt;&gt;INT(Controls!$C$11)),"",INDEX(AC29:AG29,1,Controls!$C$11))</f>
        <v/>
      </c>
      <c r="AI29" s="1" t="str">
        <f aca="false">IF(A29="","",IF(COUNTIFS($A$10:$A$309,A29)&lt;&gt;1,"Duplicate ID",IF(OR(B29&lt;&gt;Controls!$C$9,C29&lt;&gt;Controls!$C$10),"Other peer group",IF(OR(H29&lt;&gt;"Yes",G29="Excluded",G29="Adjacent",G29="Watchlist"),"Excluded",IF(OR(I29&lt;&gt;"Yes",D29="",E29="",J29="",K29="",L29="",X29="",Controls!$C$10="",Controls!$C$8="",Controls!$C$20="",Controls!$C$21="",M29&lt;&gt;Controls!$C$8,NOT(ISNUMBER(N29)),N29&lt;=0,N29&lt;&gt;Controls!$C$7,NOT(ISNUMBER(O29)),O29&gt;N29,AND(Controls!$C$11&gt;=4,OR(NOT(ISNUMBER(P29)),P29&lt;=N29)),AND(Controls!$C$11=2,T29&lt;&gt;0,Y29=""),AND(G29&lt;&gt;"Core",G29&lt;&gt;"Secondary")),"Review inputs / basis",IF(NOT(ISNUMBER(AH29)),"Missing / NM metric","Eligible"))))))</f>
        <v/>
      </c>
      <c r="AJ29" s="20" t="str">
        <f aca="false">IF(AND(AI29="Eligible",G29="Core"),AH29,"")</f>
        <v/>
      </c>
      <c r="AK29" s="20" t="str">
        <f aca="false">IF(AI29="Eligible",AH29,"")</f>
        <v/>
      </c>
      <c r="AL29" s="1" t="str">
        <f aca="false">IF(NOT(ISNUMBER(AJ29)),"",IF($A$6&lt;5,"Fewer than 5 core",IF(OR(AJ29&lt;$B$6-1.5*($D$6-$B$6),AJ29&gt;$D$6+1.5*($D$6-$B$6)),"Review outlier","Within IQR fences")))</f>
        <v/>
      </c>
      <c r="AM29" s="1"/>
      <c r="AN29" s="1"/>
      <c r="AO29" s="1"/>
      <c r="AP29" s="1"/>
    </row>
    <row r="30" customFormat="false" ht="24.75" hidden="false" customHeight="true" outlineLevel="0" collapsed="false">
      <c r="A30" s="15"/>
      <c r="B30" s="15"/>
      <c r="C30" s="15"/>
      <c r="D30" s="15"/>
      <c r="E30" s="15"/>
      <c r="F30" s="15"/>
      <c r="G30" s="15"/>
      <c r="H30" s="15"/>
      <c r="I30" s="15"/>
      <c r="J30" s="15"/>
      <c r="K30" s="15"/>
      <c r="L30" s="15"/>
      <c r="M30" s="15"/>
      <c r="N30" s="16"/>
      <c r="O30" s="16"/>
      <c r="P30" s="16"/>
      <c r="Q30" s="17"/>
      <c r="R30" s="17"/>
      <c r="S30" s="17"/>
      <c r="T30" s="17"/>
      <c r="U30" s="17"/>
      <c r="V30" s="17"/>
      <c r="W30" s="17"/>
      <c r="X30" s="17"/>
      <c r="Y30" s="17"/>
      <c r="Z30" s="7" t="str">
        <f aca="false">IF(COUNT(S30:T30)&lt;&gt;2,"",SUM(S30:T30))</f>
        <v/>
      </c>
      <c r="AA30" s="18" t="str">
        <f aca="false">IF(OR(NOT(ISNUMBER(Z30)),NOT(ISNUMBER(R30)),R30&lt;=0),"",Z30/R30)</f>
        <v/>
      </c>
      <c r="AB30" s="18" t="str">
        <f aca="false">IF(OR(COUNT(R30,V30)&lt;&gt;2,R30&lt;=0),"",V30/R30-1)</f>
        <v/>
      </c>
      <c r="AC30" s="19" t="str">
        <f aca="false">IF(COUNT(Q30,R30)&lt;&gt;2,"",IF(OR(Q30&lt;=0,R30&lt;=0),"NM",Q30/R30))</f>
        <v/>
      </c>
      <c r="AD30" s="19" t="str">
        <f aca="false">IF(COUNT(Q30,Z30)&lt;&gt;2,"",IF(OR(Q30&lt;=0,Z30&lt;=0),"NM",Q30/Z30))</f>
        <v/>
      </c>
      <c r="AE30" s="19" t="str">
        <f aca="false">IF(COUNT(Q30,U30)&lt;&gt;2,"",IF(OR(Q30&lt;=0,U30&lt;=0),"NM",Q30/U30))</f>
        <v/>
      </c>
      <c r="AF30" s="19" t="str">
        <f aca="false">IF(COUNT(Q30,V30)&lt;&gt;2,"",IF(OR(Q30&lt;=0,V30&lt;=0),"NM",Q30/V30))</f>
        <v/>
      </c>
      <c r="AG30" s="19" t="str">
        <f aca="false">IF(COUNT(Q30,W30)&lt;&gt;2,"",IF(OR(Q30&lt;=0,W30&lt;=0),"NM",Q30/W30))</f>
        <v/>
      </c>
      <c r="AH30" s="20" t="str">
        <f aca="false">IF(OR(NOT(ISNUMBER(Controls!$C$11)),Controls!$C$11&lt;1,Controls!$C$11&gt;5,Controls!$C$11&lt;&gt;INT(Controls!$C$11)),"",INDEX(AC30:AG30,1,Controls!$C$11))</f>
        <v/>
      </c>
      <c r="AI30" s="1" t="str">
        <f aca="false">IF(A30="","",IF(COUNTIFS($A$10:$A$309,A30)&lt;&gt;1,"Duplicate ID",IF(OR(B30&lt;&gt;Controls!$C$9,C30&lt;&gt;Controls!$C$10),"Other peer group",IF(OR(H30&lt;&gt;"Yes",G30="Excluded",G30="Adjacent",G30="Watchlist"),"Excluded",IF(OR(I30&lt;&gt;"Yes",D30="",E30="",J30="",K30="",L30="",X30="",Controls!$C$10="",Controls!$C$8="",Controls!$C$20="",Controls!$C$21="",M30&lt;&gt;Controls!$C$8,NOT(ISNUMBER(N30)),N30&lt;=0,N30&lt;&gt;Controls!$C$7,NOT(ISNUMBER(O30)),O30&gt;N30,AND(Controls!$C$11&gt;=4,OR(NOT(ISNUMBER(P30)),P30&lt;=N30)),AND(Controls!$C$11=2,T30&lt;&gt;0,Y30=""),AND(G30&lt;&gt;"Core",G30&lt;&gt;"Secondary")),"Review inputs / basis",IF(NOT(ISNUMBER(AH30)),"Missing / NM metric","Eligible"))))))</f>
        <v/>
      </c>
      <c r="AJ30" s="20" t="str">
        <f aca="false">IF(AND(AI30="Eligible",G30="Core"),AH30,"")</f>
        <v/>
      </c>
      <c r="AK30" s="20" t="str">
        <f aca="false">IF(AI30="Eligible",AH30,"")</f>
        <v/>
      </c>
      <c r="AL30" s="1" t="str">
        <f aca="false">IF(NOT(ISNUMBER(AJ30)),"",IF($A$6&lt;5,"Fewer than 5 core",IF(OR(AJ30&lt;$B$6-1.5*($D$6-$B$6),AJ30&gt;$D$6+1.5*($D$6-$B$6)),"Review outlier","Within IQR fences")))</f>
        <v/>
      </c>
      <c r="AM30" s="1"/>
      <c r="AN30" s="1"/>
      <c r="AO30" s="1"/>
      <c r="AP30" s="1"/>
    </row>
    <row r="31" customFormat="false" ht="24.75" hidden="false" customHeight="true" outlineLevel="0" collapsed="false">
      <c r="A31" s="15"/>
      <c r="B31" s="15"/>
      <c r="C31" s="15"/>
      <c r="D31" s="15"/>
      <c r="E31" s="15"/>
      <c r="F31" s="15"/>
      <c r="G31" s="15"/>
      <c r="H31" s="15"/>
      <c r="I31" s="15"/>
      <c r="J31" s="15"/>
      <c r="K31" s="15"/>
      <c r="L31" s="15"/>
      <c r="M31" s="15"/>
      <c r="N31" s="16"/>
      <c r="O31" s="16"/>
      <c r="P31" s="16"/>
      <c r="Q31" s="17"/>
      <c r="R31" s="17"/>
      <c r="S31" s="17"/>
      <c r="T31" s="17"/>
      <c r="U31" s="17"/>
      <c r="V31" s="17"/>
      <c r="W31" s="17"/>
      <c r="X31" s="17"/>
      <c r="Y31" s="17"/>
      <c r="Z31" s="7" t="str">
        <f aca="false">IF(COUNT(S31:T31)&lt;&gt;2,"",SUM(S31:T31))</f>
        <v/>
      </c>
      <c r="AA31" s="18" t="str">
        <f aca="false">IF(OR(NOT(ISNUMBER(Z31)),NOT(ISNUMBER(R31)),R31&lt;=0),"",Z31/R31)</f>
        <v/>
      </c>
      <c r="AB31" s="18" t="str">
        <f aca="false">IF(OR(COUNT(R31,V31)&lt;&gt;2,R31&lt;=0),"",V31/R31-1)</f>
        <v/>
      </c>
      <c r="AC31" s="19" t="str">
        <f aca="false">IF(COUNT(Q31,R31)&lt;&gt;2,"",IF(OR(Q31&lt;=0,R31&lt;=0),"NM",Q31/R31))</f>
        <v/>
      </c>
      <c r="AD31" s="19" t="str">
        <f aca="false">IF(COUNT(Q31,Z31)&lt;&gt;2,"",IF(OR(Q31&lt;=0,Z31&lt;=0),"NM",Q31/Z31))</f>
        <v/>
      </c>
      <c r="AE31" s="19" t="str">
        <f aca="false">IF(COUNT(Q31,U31)&lt;&gt;2,"",IF(OR(Q31&lt;=0,U31&lt;=0),"NM",Q31/U31))</f>
        <v/>
      </c>
      <c r="AF31" s="19" t="str">
        <f aca="false">IF(COUNT(Q31,V31)&lt;&gt;2,"",IF(OR(Q31&lt;=0,V31&lt;=0),"NM",Q31/V31))</f>
        <v/>
      </c>
      <c r="AG31" s="19" t="str">
        <f aca="false">IF(COUNT(Q31,W31)&lt;&gt;2,"",IF(OR(Q31&lt;=0,W31&lt;=0),"NM",Q31/W31))</f>
        <v/>
      </c>
      <c r="AH31" s="20" t="str">
        <f aca="false">IF(OR(NOT(ISNUMBER(Controls!$C$11)),Controls!$C$11&lt;1,Controls!$C$11&gt;5,Controls!$C$11&lt;&gt;INT(Controls!$C$11)),"",INDEX(AC31:AG31,1,Controls!$C$11))</f>
        <v/>
      </c>
      <c r="AI31" s="1" t="str">
        <f aca="false">IF(A31="","",IF(COUNTIFS($A$10:$A$309,A31)&lt;&gt;1,"Duplicate ID",IF(OR(B31&lt;&gt;Controls!$C$9,C31&lt;&gt;Controls!$C$10),"Other peer group",IF(OR(H31&lt;&gt;"Yes",G31="Excluded",G31="Adjacent",G31="Watchlist"),"Excluded",IF(OR(I31&lt;&gt;"Yes",D31="",E31="",J31="",K31="",L31="",X31="",Controls!$C$10="",Controls!$C$8="",Controls!$C$20="",Controls!$C$21="",M31&lt;&gt;Controls!$C$8,NOT(ISNUMBER(N31)),N31&lt;=0,N31&lt;&gt;Controls!$C$7,NOT(ISNUMBER(O31)),O31&gt;N31,AND(Controls!$C$11&gt;=4,OR(NOT(ISNUMBER(P31)),P31&lt;=N31)),AND(Controls!$C$11=2,T31&lt;&gt;0,Y31=""),AND(G31&lt;&gt;"Core",G31&lt;&gt;"Secondary")),"Review inputs / basis",IF(NOT(ISNUMBER(AH31)),"Missing / NM metric","Eligible"))))))</f>
        <v/>
      </c>
      <c r="AJ31" s="20" t="str">
        <f aca="false">IF(AND(AI31="Eligible",G31="Core"),AH31,"")</f>
        <v/>
      </c>
      <c r="AK31" s="20" t="str">
        <f aca="false">IF(AI31="Eligible",AH31,"")</f>
        <v/>
      </c>
      <c r="AL31" s="1" t="str">
        <f aca="false">IF(NOT(ISNUMBER(AJ31)),"",IF($A$6&lt;5,"Fewer than 5 core",IF(OR(AJ31&lt;$B$6-1.5*($D$6-$B$6),AJ31&gt;$D$6+1.5*($D$6-$B$6)),"Review outlier","Within IQR fences")))</f>
        <v/>
      </c>
      <c r="AM31" s="1"/>
      <c r="AN31" s="1"/>
      <c r="AO31" s="1"/>
      <c r="AP31" s="1"/>
    </row>
    <row r="32" customFormat="false" ht="24.75" hidden="false" customHeight="true" outlineLevel="0" collapsed="false">
      <c r="A32" s="15"/>
      <c r="B32" s="15"/>
      <c r="C32" s="15"/>
      <c r="D32" s="15"/>
      <c r="E32" s="15"/>
      <c r="F32" s="15"/>
      <c r="G32" s="15"/>
      <c r="H32" s="15"/>
      <c r="I32" s="15"/>
      <c r="J32" s="15"/>
      <c r="K32" s="15"/>
      <c r="L32" s="15"/>
      <c r="M32" s="15"/>
      <c r="N32" s="16"/>
      <c r="O32" s="16"/>
      <c r="P32" s="16"/>
      <c r="Q32" s="17"/>
      <c r="R32" s="17"/>
      <c r="S32" s="17"/>
      <c r="T32" s="17"/>
      <c r="U32" s="17"/>
      <c r="V32" s="17"/>
      <c r="W32" s="17"/>
      <c r="X32" s="17"/>
      <c r="Y32" s="17"/>
      <c r="Z32" s="7" t="str">
        <f aca="false">IF(COUNT(S32:T32)&lt;&gt;2,"",SUM(S32:T32))</f>
        <v/>
      </c>
      <c r="AA32" s="18" t="str">
        <f aca="false">IF(OR(NOT(ISNUMBER(Z32)),NOT(ISNUMBER(R32)),R32&lt;=0),"",Z32/R32)</f>
        <v/>
      </c>
      <c r="AB32" s="18" t="str">
        <f aca="false">IF(OR(COUNT(R32,V32)&lt;&gt;2,R32&lt;=0),"",V32/R32-1)</f>
        <v/>
      </c>
      <c r="AC32" s="19" t="str">
        <f aca="false">IF(COUNT(Q32,R32)&lt;&gt;2,"",IF(OR(Q32&lt;=0,R32&lt;=0),"NM",Q32/R32))</f>
        <v/>
      </c>
      <c r="AD32" s="19" t="str">
        <f aca="false">IF(COUNT(Q32,Z32)&lt;&gt;2,"",IF(OR(Q32&lt;=0,Z32&lt;=0),"NM",Q32/Z32))</f>
        <v/>
      </c>
      <c r="AE32" s="19" t="str">
        <f aca="false">IF(COUNT(Q32,U32)&lt;&gt;2,"",IF(OR(Q32&lt;=0,U32&lt;=0),"NM",Q32/U32))</f>
        <v/>
      </c>
      <c r="AF32" s="19" t="str">
        <f aca="false">IF(COUNT(Q32,V32)&lt;&gt;2,"",IF(OR(Q32&lt;=0,V32&lt;=0),"NM",Q32/V32))</f>
        <v/>
      </c>
      <c r="AG32" s="19" t="str">
        <f aca="false">IF(COUNT(Q32,W32)&lt;&gt;2,"",IF(OR(Q32&lt;=0,W32&lt;=0),"NM",Q32/W32))</f>
        <v/>
      </c>
      <c r="AH32" s="20" t="str">
        <f aca="false">IF(OR(NOT(ISNUMBER(Controls!$C$11)),Controls!$C$11&lt;1,Controls!$C$11&gt;5,Controls!$C$11&lt;&gt;INT(Controls!$C$11)),"",INDEX(AC32:AG32,1,Controls!$C$11))</f>
        <v/>
      </c>
      <c r="AI32" s="1" t="str">
        <f aca="false">IF(A32="","",IF(COUNTIFS($A$10:$A$309,A32)&lt;&gt;1,"Duplicate ID",IF(OR(B32&lt;&gt;Controls!$C$9,C32&lt;&gt;Controls!$C$10),"Other peer group",IF(OR(H32&lt;&gt;"Yes",G32="Excluded",G32="Adjacent",G32="Watchlist"),"Excluded",IF(OR(I32&lt;&gt;"Yes",D32="",E32="",J32="",K32="",L32="",X32="",Controls!$C$10="",Controls!$C$8="",Controls!$C$20="",Controls!$C$21="",M32&lt;&gt;Controls!$C$8,NOT(ISNUMBER(N32)),N32&lt;=0,N32&lt;&gt;Controls!$C$7,NOT(ISNUMBER(O32)),O32&gt;N32,AND(Controls!$C$11&gt;=4,OR(NOT(ISNUMBER(P32)),P32&lt;=N32)),AND(Controls!$C$11=2,T32&lt;&gt;0,Y32=""),AND(G32&lt;&gt;"Core",G32&lt;&gt;"Secondary")),"Review inputs / basis",IF(NOT(ISNUMBER(AH32)),"Missing / NM metric","Eligible"))))))</f>
        <v/>
      </c>
      <c r="AJ32" s="20" t="str">
        <f aca="false">IF(AND(AI32="Eligible",G32="Core"),AH32,"")</f>
        <v/>
      </c>
      <c r="AK32" s="20" t="str">
        <f aca="false">IF(AI32="Eligible",AH32,"")</f>
        <v/>
      </c>
      <c r="AL32" s="1" t="str">
        <f aca="false">IF(NOT(ISNUMBER(AJ32)),"",IF($A$6&lt;5,"Fewer than 5 core",IF(OR(AJ32&lt;$B$6-1.5*($D$6-$B$6),AJ32&gt;$D$6+1.5*($D$6-$B$6)),"Review outlier","Within IQR fences")))</f>
        <v/>
      </c>
      <c r="AM32" s="1"/>
      <c r="AN32" s="1"/>
      <c r="AO32" s="1"/>
      <c r="AP32" s="1"/>
    </row>
    <row r="33" customFormat="false" ht="24.75" hidden="false" customHeight="true" outlineLevel="0" collapsed="false">
      <c r="A33" s="15"/>
      <c r="B33" s="15"/>
      <c r="C33" s="15"/>
      <c r="D33" s="15"/>
      <c r="E33" s="15"/>
      <c r="F33" s="15"/>
      <c r="G33" s="15"/>
      <c r="H33" s="15"/>
      <c r="I33" s="15"/>
      <c r="J33" s="15"/>
      <c r="K33" s="15"/>
      <c r="L33" s="15"/>
      <c r="M33" s="15"/>
      <c r="N33" s="16"/>
      <c r="O33" s="16"/>
      <c r="P33" s="16"/>
      <c r="Q33" s="17"/>
      <c r="R33" s="17"/>
      <c r="S33" s="17"/>
      <c r="T33" s="17"/>
      <c r="U33" s="17"/>
      <c r="V33" s="17"/>
      <c r="W33" s="17"/>
      <c r="X33" s="17"/>
      <c r="Y33" s="17"/>
      <c r="Z33" s="7" t="str">
        <f aca="false">IF(COUNT(S33:T33)&lt;&gt;2,"",SUM(S33:T33))</f>
        <v/>
      </c>
      <c r="AA33" s="18" t="str">
        <f aca="false">IF(OR(NOT(ISNUMBER(Z33)),NOT(ISNUMBER(R33)),R33&lt;=0),"",Z33/R33)</f>
        <v/>
      </c>
      <c r="AB33" s="18" t="str">
        <f aca="false">IF(OR(COUNT(R33,V33)&lt;&gt;2,R33&lt;=0),"",V33/R33-1)</f>
        <v/>
      </c>
      <c r="AC33" s="19" t="str">
        <f aca="false">IF(COUNT(Q33,R33)&lt;&gt;2,"",IF(OR(Q33&lt;=0,R33&lt;=0),"NM",Q33/R33))</f>
        <v/>
      </c>
      <c r="AD33" s="19" t="str">
        <f aca="false">IF(COUNT(Q33,Z33)&lt;&gt;2,"",IF(OR(Q33&lt;=0,Z33&lt;=0),"NM",Q33/Z33))</f>
        <v/>
      </c>
      <c r="AE33" s="19" t="str">
        <f aca="false">IF(COUNT(Q33,U33)&lt;&gt;2,"",IF(OR(Q33&lt;=0,U33&lt;=0),"NM",Q33/U33))</f>
        <v/>
      </c>
      <c r="AF33" s="19" t="str">
        <f aca="false">IF(COUNT(Q33,V33)&lt;&gt;2,"",IF(OR(Q33&lt;=0,V33&lt;=0),"NM",Q33/V33))</f>
        <v/>
      </c>
      <c r="AG33" s="19" t="str">
        <f aca="false">IF(COUNT(Q33,W33)&lt;&gt;2,"",IF(OR(Q33&lt;=0,W33&lt;=0),"NM",Q33/W33))</f>
        <v/>
      </c>
      <c r="AH33" s="20" t="str">
        <f aca="false">IF(OR(NOT(ISNUMBER(Controls!$C$11)),Controls!$C$11&lt;1,Controls!$C$11&gt;5,Controls!$C$11&lt;&gt;INT(Controls!$C$11)),"",INDEX(AC33:AG33,1,Controls!$C$11))</f>
        <v/>
      </c>
      <c r="AI33" s="1" t="str">
        <f aca="false">IF(A33="","",IF(COUNTIFS($A$10:$A$309,A33)&lt;&gt;1,"Duplicate ID",IF(OR(B33&lt;&gt;Controls!$C$9,C33&lt;&gt;Controls!$C$10),"Other peer group",IF(OR(H33&lt;&gt;"Yes",G33="Excluded",G33="Adjacent",G33="Watchlist"),"Excluded",IF(OR(I33&lt;&gt;"Yes",D33="",E33="",J33="",K33="",L33="",X33="",Controls!$C$10="",Controls!$C$8="",Controls!$C$20="",Controls!$C$21="",M33&lt;&gt;Controls!$C$8,NOT(ISNUMBER(N33)),N33&lt;=0,N33&lt;&gt;Controls!$C$7,NOT(ISNUMBER(O33)),O33&gt;N33,AND(Controls!$C$11&gt;=4,OR(NOT(ISNUMBER(P33)),P33&lt;=N33)),AND(Controls!$C$11=2,T33&lt;&gt;0,Y33=""),AND(G33&lt;&gt;"Core",G33&lt;&gt;"Secondary")),"Review inputs / basis",IF(NOT(ISNUMBER(AH33)),"Missing / NM metric","Eligible"))))))</f>
        <v/>
      </c>
      <c r="AJ33" s="20" t="str">
        <f aca="false">IF(AND(AI33="Eligible",G33="Core"),AH33,"")</f>
        <v/>
      </c>
      <c r="AK33" s="20" t="str">
        <f aca="false">IF(AI33="Eligible",AH33,"")</f>
        <v/>
      </c>
      <c r="AL33" s="1" t="str">
        <f aca="false">IF(NOT(ISNUMBER(AJ33)),"",IF($A$6&lt;5,"Fewer than 5 core",IF(OR(AJ33&lt;$B$6-1.5*($D$6-$B$6),AJ33&gt;$D$6+1.5*($D$6-$B$6)),"Review outlier","Within IQR fences")))</f>
        <v/>
      </c>
      <c r="AM33" s="1"/>
      <c r="AN33" s="1"/>
      <c r="AO33" s="1"/>
      <c r="AP33" s="1"/>
    </row>
    <row r="34" customFormat="false" ht="24.75" hidden="false" customHeight="true" outlineLevel="0" collapsed="false">
      <c r="A34" s="15"/>
      <c r="B34" s="15"/>
      <c r="C34" s="15"/>
      <c r="D34" s="15"/>
      <c r="E34" s="15"/>
      <c r="F34" s="15"/>
      <c r="G34" s="15"/>
      <c r="H34" s="15"/>
      <c r="I34" s="15"/>
      <c r="J34" s="15"/>
      <c r="K34" s="15"/>
      <c r="L34" s="15"/>
      <c r="M34" s="15"/>
      <c r="N34" s="16"/>
      <c r="O34" s="16"/>
      <c r="P34" s="16"/>
      <c r="Q34" s="17"/>
      <c r="R34" s="17"/>
      <c r="S34" s="17"/>
      <c r="T34" s="17"/>
      <c r="U34" s="17"/>
      <c r="V34" s="17"/>
      <c r="W34" s="17"/>
      <c r="X34" s="17"/>
      <c r="Y34" s="17"/>
      <c r="Z34" s="7" t="str">
        <f aca="false">IF(COUNT(S34:T34)&lt;&gt;2,"",SUM(S34:T34))</f>
        <v/>
      </c>
      <c r="AA34" s="18" t="str">
        <f aca="false">IF(OR(NOT(ISNUMBER(Z34)),NOT(ISNUMBER(R34)),R34&lt;=0),"",Z34/R34)</f>
        <v/>
      </c>
      <c r="AB34" s="18" t="str">
        <f aca="false">IF(OR(COUNT(R34,V34)&lt;&gt;2,R34&lt;=0),"",V34/R34-1)</f>
        <v/>
      </c>
      <c r="AC34" s="19" t="str">
        <f aca="false">IF(COUNT(Q34,R34)&lt;&gt;2,"",IF(OR(Q34&lt;=0,R34&lt;=0),"NM",Q34/R34))</f>
        <v/>
      </c>
      <c r="AD34" s="19" t="str">
        <f aca="false">IF(COUNT(Q34,Z34)&lt;&gt;2,"",IF(OR(Q34&lt;=0,Z34&lt;=0),"NM",Q34/Z34))</f>
        <v/>
      </c>
      <c r="AE34" s="19" t="str">
        <f aca="false">IF(COUNT(Q34,U34)&lt;&gt;2,"",IF(OR(Q34&lt;=0,U34&lt;=0),"NM",Q34/U34))</f>
        <v/>
      </c>
      <c r="AF34" s="19" t="str">
        <f aca="false">IF(COUNT(Q34,V34)&lt;&gt;2,"",IF(OR(Q34&lt;=0,V34&lt;=0),"NM",Q34/V34))</f>
        <v/>
      </c>
      <c r="AG34" s="19" t="str">
        <f aca="false">IF(COUNT(Q34,W34)&lt;&gt;2,"",IF(OR(Q34&lt;=0,W34&lt;=0),"NM",Q34/W34))</f>
        <v/>
      </c>
      <c r="AH34" s="20" t="str">
        <f aca="false">IF(OR(NOT(ISNUMBER(Controls!$C$11)),Controls!$C$11&lt;1,Controls!$C$11&gt;5,Controls!$C$11&lt;&gt;INT(Controls!$C$11)),"",INDEX(AC34:AG34,1,Controls!$C$11))</f>
        <v/>
      </c>
      <c r="AI34" s="1" t="str">
        <f aca="false">IF(A34="","",IF(COUNTIFS($A$10:$A$309,A34)&lt;&gt;1,"Duplicate ID",IF(OR(B34&lt;&gt;Controls!$C$9,C34&lt;&gt;Controls!$C$10),"Other peer group",IF(OR(H34&lt;&gt;"Yes",G34="Excluded",G34="Adjacent",G34="Watchlist"),"Excluded",IF(OR(I34&lt;&gt;"Yes",D34="",E34="",J34="",K34="",L34="",X34="",Controls!$C$10="",Controls!$C$8="",Controls!$C$20="",Controls!$C$21="",M34&lt;&gt;Controls!$C$8,NOT(ISNUMBER(N34)),N34&lt;=0,N34&lt;&gt;Controls!$C$7,NOT(ISNUMBER(O34)),O34&gt;N34,AND(Controls!$C$11&gt;=4,OR(NOT(ISNUMBER(P34)),P34&lt;=N34)),AND(Controls!$C$11=2,T34&lt;&gt;0,Y34=""),AND(G34&lt;&gt;"Core",G34&lt;&gt;"Secondary")),"Review inputs / basis",IF(NOT(ISNUMBER(AH34)),"Missing / NM metric","Eligible"))))))</f>
        <v/>
      </c>
      <c r="AJ34" s="20" t="str">
        <f aca="false">IF(AND(AI34="Eligible",G34="Core"),AH34,"")</f>
        <v/>
      </c>
      <c r="AK34" s="20" t="str">
        <f aca="false">IF(AI34="Eligible",AH34,"")</f>
        <v/>
      </c>
      <c r="AL34" s="1" t="str">
        <f aca="false">IF(NOT(ISNUMBER(AJ34)),"",IF($A$6&lt;5,"Fewer than 5 core",IF(OR(AJ34&lt;$B$6-1.5*($D$6-$B$6),AJ34&gt;$D$6+1.5*($D$6-$B$6)),"Review outlier","Within IQR fences")))</f>
        <v/>
      </c>
      <c r="AM34" s="1"/>
      <c r="AN34" s="1"/>
      <c r="AO34" s="1"/>
      <c r="AP34" s="1"/>
    </row>
    <row r="35" customFormat="false" ht="24.75" hidden="false" customHeight="true" outlineLevel="0" collapsed="false">
      <c r="A35" s="15"/>
      <c r="B35" s="15"/>
      <c r="C35" s="15"/>
      <c r="D35" s="15"/>
      <c r="E35" s="15"/>
      <c r="F35" s="15"/>
      <c r="G35" s="15"/>
      <c r="H35" s="15"/>
      <c r="I35" s="15"/>
      <c r="J35" s="15"/>
      <c r="K35" s="15"/>
      <c r="L35" s="15"/>
      <c r="M35" s="15"/>
      <c r="N35" s="16"/>
      <c r="O35" s="16"/>
      <c r="P35" s="16"/>
      <c r="Q35" s="17"/>
      <c r="R35" s="17"/>
      <c r="S35" s="17"/>
      <c r="T35" s="17"/>
      <c r="U35" s="17"/>
      <c r="V35" s="17"/>
      <c r="W35" s="17"/>
      <c r="X35" s="17"/>
      <c r="Y35" s="17"/>
      <c r="Z35" s="7" t="str">
        <f aca="false">IF(COUNT(S35:T35)&lt;&gt;2,"",SUM(S35:T35))</f>
        <v/>
      </c>
      <c r="AA35" s="18" t="str">
        <f aca="false">IF(OR(NOT(ISNUMBER(Z35)),NOT(ISNUMBER(R35)),R35&lt;=0),"",Z35/R35)</f>
        <v/>
      </c>
      <c r="AB35" s="18" t="str">
        <f aca="false">IF(OR(COUNT(R35,V35)&lt;&gt;2,R35&lt;=0),"",V35/R35-1)</f>
        <v/>
      </c>
      <c r="AC35" s="19" t="str">
        <f aca="false">IF(COUNT(Q35,R35)&lt;&gt;2,"",IF(OR(Q35&lt;=0,R35&lt;=0),"NM",Q35/R35))</f>
        <v/>
      </c>
      <c r="AD35" s="19" t="str">
        <f aca="false">IF(COUNT(Q35,Z35)&lt;&gt;2,"",IF(OR(Q35&lt;=0,Z35&lt;=0),"NM",Q35/Z35))</f>
        <v/>
      </c>
      <c r="AE35" s="19" t="str">
        <f aca="false">IF(COUNT(Q35,U35)&lt;&gt;2,"",IF(OR(Q35&lt;=0,U35&lt;=0),"NM",Q35/U35))</f>
        <v/>
      </c>
      <c r="AF35" s="19" t="str">
        <f aca="false">IF(COUNT(Q35,V35)&lt;&gt;2,"",IF(OR(Q35&lt;=0,V35&lt;=0),"NM",Q35/V35))</f>
        <v/>
      </c>
      <c r="AG35" s="19" t="str">
        <f aca="false">IF(COUNT(Q35,W35)&lt;&gt;2,"",IF(OR(Q35&lt;=0,W35&lt;=0),"NM",Q35/W35))</f>
        <v/>
      </c>
      <c r="AH35" s="20" t="str">
        <f aca="false">IF(OR(NOT(ISNUMBER(Controls!$C$11)),Controls!$C$11&lt;1,Controls!$C$11&gt;5,Controls!$C$11&lt;&gt;INT(Controls!$C$11)),"",INDEX(AC35:AG35,1,Controls!$C$11))</f>
        <v/>
      </c>
      <c r="AI35" s="1" t="str">
        <f aca="false">IF(A35="","",IF(COUNTIFS($A$10:$A$309,A35)&lt;&gt;1,"Duplicate ID",IF(OR(B35&lt;&gt;Controls!$C$9,C35&lt;&gt;Controls!$C$10),"Other peer group",IF(OR(H35&lt;&gt;"Yes",G35="Excluded",G35="Adjacent",G35="Watchlist"),"Excluded",IF(OR(I35&lt;&gt;"Yes",D35="",E35="",J35="",K35="",L35="",X35="",Controls!$C$10="",Controls!$C$8="",Controls!$C$20="",Controls!$C$21="",M35&lt;&gt;Controls!$C$8,NOT(ISNUMBER(N35)),N35&lt;=0,N35&lt;&gt;Controls!$C$7,NOT(ISNUMBER(O35)),O35&gt;N35,AND(Controls!$C$11&gt;=4,OR(NOT(ISNUMBER(P35)),P35&lt;=N35)),AND(Controls!$C$11=2,T35&lt;&gt;0,Y35=""),AND(G35&lt;&gt;"Core",G35&lt;&gt;"Secondary")),"Review inputs / basis",IF(NOT(ISNUMBER(AH35)),"Missing / NM metric","Eligible"))))))</f>
        <v/>
      </c>
      <c r="AJ35" s="20" t="str">
        <f aca="false">IF(AND(AI35="Eligible",G35="Core"),AH35,"")</f>
        <v/>
      </c>
      <c r="AK35" s="20" t="str">
        <f aca="false">IF(AI35="Eligible",AH35,"")</f>
        <v/>
      </c>
      <c r="AL35" s="1" t="str">
        <f aca="false">IF(NOT(ISNUMBER(AJ35)),"",IF($A$6&lt;5,"Fewer than 5 core",IF(OR(AJ35&lt;$B$6-1.5*($D$6-$B$6),AJ35&gt;$D$6+1.5*($D$6-$B$6)),"Review outlier","Within IQR fences")))</f>
        <v/>
      </c>
      <c r="AM35" s="1"/>
      <c r="AN35" s="1"/>
      <c r="AO35" s="1"/>
      <c r="AP35" s="1"/>
    </row>
    <row r="36" customFormat="false" ht="24.75" hidden="false" customHeight="true" outlineLevel="0" collapsed="false">
      <c r="A36" s="15"/>
      <c r="B36" s="15"/>
      <c r="C36" s="15"/>
      <c r="D36" s="15"/>
      <c r="E36" s="15"/>
      <c r="F36" s="15"/>
      <c r="G36" s="15"/>
      <c r="H36" s="15"/>
      <c r="I36" s="15"/>
      <c r="J36" s="15"/>
      <c r="K36" s="15"/>
      <c r="L36" s="15"/>
      <c r="M36" s="15"/>
      <c r="N36" s="16"/>
      <c r="O36" s="16"/>
      <c r="P36" s="16"/>
      <c r="Q36" s="17"/>
      <c r="R36" s="17"/>
      <c r="S36" s="17"/>
      <c r="T36" s="17"/>
      <c r="U36" s="17"/>
      <c r="V36" s="17"/>
      <c r="W36" s="17"/>
      <c r="X36" s="17"/>
      <c r="Y36" s="17"/>
      <c r="Z36" s="7" t="str">
        <f aca="false">IF(COUNT(S36:T36)&lt;&gt;2,"",SUM(S36:T36))</f>
        <v/>
      </c>
      <c r="AA36" s="18" t="str">
        <f aca="false">IF(OR(NOT(ISNUMBER(Z36)),NOT(ISNUMBER(R36)),R36&lt;=0),"",Z36/R36)</f>
        <v/>
      </c>
      <c r="AB36" s="18" t="str">
        <f aca="false">IF(OR(COUNT(R36,V36)&lt;&gt;2,R36&lt;=0),"",V36/R36-1)</f>
        <v/>
      </c>
      <c r="AC36" s="19" t="str">
        <f aca="false">IF(COUNT(Q36,R36)&lt;&gt;2,"",IF(OR(Q36&lt;=0,R36&lt;=0),"NM",Q36/R36))</f>
        <v/>
      </c>
      <c r="AD36" s="19" t="str">
        <f aca="false">IF(COUNT(Q36,Z36)&lt;&gt;2,"",IF(OR(Q36&lt;=0,Z36&lt;=0),"NM",Q36/Z36))</f>
        <v/>
      </c>
      <c r="AE36" s="19" t="str">
        <f aca="false">IF(COUNT(Q36,U36)&lt;&gt;2,"",IF(OR(Q36&lt;=0,U36&lt;=0),"NM",Q36/U36))</f>
        <v/>
      </c>
      <c r="AF36" s="19" t="str">
        <f aca="false">IF(COUNT(Q36,V36)&lt;&gt;2,"",IF(OR(Q36&lt;=0,V36&lt;=0),"NM",Q36/V36))</f>
        <v/>
      </c>
      <c r="AG36" s="19" t="str">
        <f aca="false">IF(COUNT(Q36,W36)&lt;&gt;2,"",IF(OR(Q36&lt;=0,W36&lt;=0),"NM",Q36/W36))</f>
        <v/>
      </c>
      <c r="AH36" s="20" t="str">
        <f aca="false">IF(OR(NOT(ISNUMBER(Controls!$C$11)),Controls!$C$11&lt;1,Controls!$C$11&gt;5,Controls!$C$11&lt;&gt;INT(Controls!$C$11)),"",INDEX(AC36:AG36,1,Controls!$C$11))</f>
        <v/>
      </c>
      <c r="AI36" s="1" t="str">
        <f aca="false">IF(A36="","",IF(COUNTIFS($A$10:$A$309,A36)&lt;&gt;1,"Duplicate ID",IF(OR(B36&lt;&gt;Controls!$C$9,C36&lt;&gt;Controls!$C$10),"Other peer group",IF(OR(H36&lt;&gt;"Yes",G36="Excluded",G36="Adjacent",G36="Watchlist"),"Excluded",IF(OR(I36&lt;&gt;"Yes",D36="",E36="",J36="",K36="",L36="",X36="",Controls!$C$10="",Controls!$C$8="",Controls!$C$20="",Controls!$C$21="",M36&lt;&gt;Controls!$C$8,NOT(ISNUMBER(N36)),N36&lt;=0,N36&lt;&gt;Controls!$C$7,NOT(ISNUMBER(O36)),O36&gt;N36,AND(Controls!$C$11&gt;=4,OR(NOT(ISNUMBER(P36)),P36&lt;=N36)),AND(Controls!$C$11=2,T36&lt;&gt;0,Y36=""),AND(G36&lt;&gt;"Core",G36&lt;&gt;"Secondary")),"Review inputs / basis",IF(NOT(ISNUMBER(AH36)),"Missing / NM metric","Eligible"))))))</f>
        <v/>
      </c>
      <c r="AJ36" s="20" t="str">
        <f aca="false">IF(AND(AI36="Eligible",G36="Core"),AH36,"")</f>
        <v/>
      </c>
      <c r="AK36" s="20" t="str">
        <f aca="false">IF(AI36="Eligible",AH36,"")</f>
        <v/>
      </c>
      <c r="AL36" s="1" t="str">
        <f aca="false">IF(NOT(ISNUMBER(AJ36)),"",IF($A$6&lt;5,"Fewer than 5 core",IF(OR(AJ36&lt;$B$6-1.5*($D$6-$B$6),AJ36&gt;$D$6+1.5*($D$6-$B$6)),"Review outlier","Within IQR fences")))</f>
        <v/>
      </c>
      <c r="AM36" s="1"/>
      <c r="AN36" s="1"/>
      <c r="AO36" s="1"/>
      <c r="AP36" s="1"/>
    </row>
    <row r="37" customFormat="false" ht="24.75" hidden="false" customHeight="true" outlineLevel="0" collapsed="false">
      <c r="A37" s="15"/>
      <c r="B37" s="15"/>
      <c r="C37" s="15"/>
      <c r="D37" s="15"/>
      <c r="E37" s="15"/>
      <c r="F37" s="15"/>
      <c r="G37" s="15"/>
      <c r="H37" s="15"/>
      <c r="I37" s="15"/>
      <c r="J37" s="15"/>
      <c r="K37" s="15"/>
      <c r="L37" s="15"/>
      <c r="M37" s="15"/>
      <c r="N37" s="16"/>
      <c r="O37" s="16"/>
      <c r="P37" s="16"/>
      <c r="Q37" s="17"/>
      <c r="R37" s="17"/>
      <c r="S37" s="17"/>
      <c r="T37" s="17"/>
      <c r="U37" s="17"/>
      <c r="V37" s="17"/>
      <c r="W37" s="17"/>
      <c r="X37" s="17"/>
      <c r="Y37" s="17"/>
      <c r="Z37" s="7" t="str">
        <f aca="false">IF(COUNT(S37:T37)&lt;&gt;2,"",SUM(S37:T37))</f>
        <v/>
      </c>
      <c r="AA37" s="18" t="str">
        <f aca="false">IF(OR(NOT(ISNUMBER(Z37)),NOT(ISNUMBER(R37)),R37&lt;=0),"",Z37/R37)</f>
        <v/>
      </c>
      <c r="AB37" s="18" t="str">
        <f aca="false">IF(OR(COUNT(R37,V37)&lt;&gt;2,R37&lt;=0),"",V37/R37-1)</f>
        <v/>
      </c>
      <c r="AC37" s="19" t="str">
        <f aca="false">IF(COUNT(Q37,R37)&lt;&gt;2,"",IF(OR(Q37&lt;=0,R37&lt;=0),"NM",Q37/R37))</f>
        <v/>
      </c>
      <c r="AD37" s="19" t="str">
        <f aca="false">IF(COUNT(Q37,Z37)&lt;&gt;2,"",IF(OR(Q37&lt;=0,Z37&lt;=0),"NM",Q37/Z37))</f>
        <v/>
      </c>
      <c r="AE37" s="19" t="str">
        <f aca="false">IF(COUNT(Q37,U37)&lt;&gt;2,"",IF(OR(Q37&lt;=0,U37&lt;=0),"NM",Q37/U37))</f>
        <v/>
      </c>
      <c r="AF37" s="19" t="str">
        <f aca="false">IF(COUNT(Q37,V37)&lt;&gt;2,"",IF(OR(Q37&lt;=0,V37&lt;=0),"NM",Q37/V37))</f>
        <v/>
      </c>
      <c r="AG37" s="19" t="str">
        <f aca="false">IF(COUNT(Q37,W37)&lt;&gt;2,"",IF(OR(Q37&lt;=0,W37&lt;=0),"NM",Q37/W37))</f>
        <v/>
      </c>
      <c r="AH37" s="20" t="str">
        <f aca="false">IF(OR(NOT(ISNUMBER(Controls!$C$11)),Controls!$C$11&lt;1,Controls!$C$11&gt;5,Controls!$C$11&lt;&gt;INT(Controls!$C$11)),"",INDEX(AC37:AG37,1,Controls!$C$11))</f>
        <v/>
      </c>
      <c r="AI37" s="1" t="str">
        <f aca="false">IF(A37="","",IF(COUNTIFS($A$10:$A$309,A37)&lt;&gt;1,"Duplicate ID",IF(OR(B37&lt;&gt;Controls!$C$9,C37&lt;&gt;Controls!$C$10),"Other peer group",IF(OR(H37&lt;&gt;"Yes",G37="Excluded",G37="Adjacent",G37="Watchlist"),"Excluded",IF(OR(I37&lt;&gt;"Yes",D37="",E37="",J37="",K37="",L37="",X37="",Controls!$C$10="",Controls!$C$8="",Controls!$C$20="",Controls!$C$21="",M37&lt;&gt;Controls!$C$8,NOT(ISNUMBER(N37)),N37&lt;=0,N37&lt;&gt;Controls!$C$7,NOT(ISNUMBER(O37)),O37&gt;N37,AND(Controls!$C$11&gt;=4,OR(NOT(ISNUMBER(P37)),P37&lt;=N37)),AND(Controls!$C$11=2,T37&lt;&gt;0,Y37=""),AND(G37&lt;&gt;"Core",G37&lt;&gt;"Secondary")),"Review inputs / basis",IF(NOT(ISNUMBER(AH37)),"Missing / NM metric","Eligible"))))))</f>
        <v/>
      </c>
      <c r="AJ37" s="20" t="str">
        <f aca="false">IF(AND(AI37="Eligible",G37="Core"),AH37,"")</f>
        <v/>
      </c>
      <c r="AK37" s="20" t="str">
        <f aca="false">IF(AI37="Eligible",AH37,"")</f>
        <v/>
      </c>
      <c r="AL37" s="1" t="str">
        <f aca="false">IF(NOT(ISNUMBER(AJ37)),"",IF($A$6&lt;5,"Fewer than 5 core",IF(OR(AJ37&lt;$B$6-1.5*($D$6-$B$6),AJ37&gt;$D$6+1.5*($D$6-$B$6)),"Review outlier","Within IQR fences")))</f>
        <v/>
      </c>
      <c r="AM37" s="1"/>
      <c r="AN37" s="1"/>
      <c r="AO37" s="1"/>
      <c r="AP37" s="1"/>
    </row>
    <row r="38" customFormat="false" ht="24.75" hidden="false" customHeight="true" outlineLevel="0" collapsed="false">
      <c r="A38" s="15"/>
      <c r="B38" s="15"/>
      <c r="C38" s="15"/>
      <c r="D38" s="15"/>
      <c r="E38" s="15"/>
      <c r="F38" s="15"/>
      <c r="G38" s="15"/>
      <c r="H38" s="15"/>
      <c r="I38" s="15"/>
      <c r="J38" s="15"/>
      <c r="K38" s="15"/>
      <c r="L38" s="15"/>
      <c r="M38" s="15"/>
      <c r="N38" s="16"/>
      <c r="O38" s="16"/>
      <c r="P38" s="16"/>
      <c r="Q38" s="17"/>
      <c r="R38" s="17"/>
      <c r="S38" s="17"/>
      <c r="T38" s="17"/>
      <c r="U38" s="17"/>
      <c r="V38" s="17"/>
      <c r="W38" s="17"/>
      <c r="X38" s="17"/>
      <c r="Y38" s="17"/>
      <c r="Z38" s="7" t="str">
        <f aca="false">IF(COUNT(S38:T38)&lt;&gt;2,"",SUM(S38:T38))</f>
        <v/>
      </c>
      <c r="AA38" s="18" t="str">
        <f aca="false">IF(OR(NOT(ISNUMBER(Z38)),NOT(ISNUMBER(R38)),R38&lt;=0),"",Z38/R38)</f>
        <v/>
      </c>
      <c r="AB38" s="18" t="str">
        <f aca="false">IF(OR(COUNT(R38,V38)&lt;&gt;2,R38&lt;=0),"",V38/R38-1)</f>
        <v/>
      </c>
      <c r="AC38" s="19" t="str">
        <f aca="false">IF(COUNT(Q38,R38)&lt;&gt;2,"",IF(OR(Q38&lt;=0,R38&lt;=0),"NM",Q38/R38))</f>
        <v/>
      </c>
      <c r="AD38" s="19" t="str">
        <f aca="false">IF(COUNT(Q38,Z38)&lt;&gt;2,"",IF(OR(Q38&lt;=0,Z38&lt;=0),"NM",Q38/Z38))</f>
        <v/>
      </c>
      <c r="AE38" s="19" t="str">
        <f aca="false">IF(COUNT(Q38,U38)&lt;&gt;2,"",IF(OR(Q38&lt;=0,U38&lt;=0),"NM",Q38/U38))</f>
        <v/>
      </c>
      <c r="AF38" s="19" t="str">
        <f aca="false">IF(COUNT(Q38,V38)&lt;&gt;2,"",IF(OR(Q38&lt;=0,V38&lt;=0),"NM",Q38/V38))</f>
        <v/>
      </c>
      <c r="AG38" s="19" t="str">
        <f aca="false">IF(COUNT(Q38,W38)&lt;&gt;2,"",IF(OR(Q38&lt;=0,W38&lt;=0),"NM",Q38/W38))</f>
        <v/>
      </c>
      <c r="AH38" s="20" t="str">
        <f aca="false">IF(OR(NOT(ISNUMBER(Controls!$C$11)),Controls!$C$11&lt;1,Controls!$C$11&gt;5,Controls!$C$11&lt;&gt;INT(Controls!$C$11)),"",INDEX(AC38:AG38,1,Controls!$C$11))</f>
        <v/>
      </c>
      <c r="AI38" s="1" t="str">
        <f aca="false">IF(A38="","",IF(COUNTIFS($A$10:$A$309,A38)&lt;&gt;1,"Duplicate ID",IF(OR(B38&lt;&gt;Controls!$C$9,C38&lt;&gt;Controls!$C$10),"Other peer group",IF(OR(H38&lt;&gt;"Yes",G38="Excluded",G38="Adjacent",G38="Watchlist"),"Excluded",IF(OR(I38&lt;&gt;"Yes",D38="",E38="",J38="",K38="",L38="",X38="",Controls!$C$10="",Controls!$C$8="",Controls!$C$20="",Controls!$C$21="",M38&lt;&gt;Controls!$C$8,NOT(ISNUMBER(N38)),N38&lt;=0,N38&lt;&gt;Controls!$C$7,NOT(ISNUMBER(O38)),O38&gt;N38,AND(Controls!$C$11&gt;=4,OR(NOT(ISNUMBER(P38)),P38&lt;=N38)),AND(Controls!$C$11=2,T38&lt;&gt;0,Y38=""),AND(G38&lt;&gt;"Core",G38&lt;&gt;"Secondary")),"Review inputs / basis",IF(NOT(ISNUMBER(AH38)),"Missing / NM metric","Eligible"))))))</f>
        <v/>
      </c>
      <c r="AJ38" s="20" t="str">
        <f aca="false">IF(AND(AI38="Eligible",G38="Core"),AH38,"")</f>
        <v/>
      </c>
      <c r="AK38" s="20" t="str">
        <f aca="false">IF(AI38="Eligible",AH38,"")</f>
        <v/>
      </c>
      <c r="AL38" s="1" t="str">
        <f aca="false">IF(NOT(ISNUMBER(AJ38)),"",IF($A$6&lt;5,"Fewer than 5 core",IF(OR(AJ38&lt;$B$6-1.5*($D$6-$B$6),AJ38&gt;$D$6+1.5*($D$6-$B$6)),"Review outlier","Within IQR fences")))</f>
        <v/>
      </c>
      <c r="AM38" s="1"/>
      <c r="AN38" s="1"/>
      <c r="AO38" s="1"/>
      <c r="AP38" s="1"/>
    </row>
    <row r="39" customFormat="false" ht="24.75" hidden="false" customHeight="true" outlineLevel="0" collapsed="false">
      <c r="A39" s="15"/>
      <c r="B39" s="15"/>
      <c r="C39" s="15"/>
      <c r="D39" s="15"/>
      <c r="E39" s="15"/>
      <c r="F39" s="15"/>
      <c r="G39" s="15"/>
      <c r="H39" s="15"/>
      <c r="I39" s="15"/>
      <c r="J39" s="15"/>
      <c r="K39" s="15"/>
      <c r="L39" s="15"/>
      <c r="M39" s="15"/>
      <c r="N39" s="16"/>
      <c r="O39" s="16"/>
      <c r="P39" s="16"/>
      <c r="Q39" s="17"/>
      <c r="R39" s="17"/>
      <c r="S39" s="17"/>
      <c r="T39" s="17"/>
      <c r="U39" s="17"/>
      <c r="V39" s="17"/>
      <c r="W39" s="17"/>
      <c r="X39" s="17"/>
      <c r="Y39" s="17"/>
      <c r="Z39" s="7" t="str">
        <f aca="false">IF(COUNT(S39:T39)&lt;&gt;2,"",SUM(S39:T39))</f>
        <v/>
      </c>
      <c r="AA39" s="18" t="str">
        <f aca="false">IF(OR(NOT(ISNUMBER(Z39)),NOT(ISNUMBER(R39)),R39&lt;=0),"",Z39/R39)</f>
        <v/>
      </c>
      <c r="AB39" s="18" t="str">
        <f aca="false">IF(OR(COUNT(R39,V39)&lt;&gt;2,R39&lt;=0),"",V39/R39-1)</f>
        <v/>
      </c>
      <c r="AC39" s="19" t="str">
        <f aca="false">IF(COUNT(Q39,R39)&lt;&gt;2,"",IF(OR(Q39&lt;=0,R39&lt;=0),"NM",Q39/R39))</f>
        <v/>
      </c>
      <c r="AD39" s="19" t="str">
        <f aca="false">IF(COUNT(Q39,Z39)&lt;&gt;2,"",IF(OR(Q39&lt;=0,Z39&lt;=0),"NM",Q39/Z39))</f>
        <v/>
      </c>
      <c r="AE39" s="19" t="str">
        <f aca="false">IF(COUNT(Q39,U39)&lt;&gt;2,"",IF(OR(Q39&lt;=0,U39&lt;=0),"NM",Q39/U39))</f>
        <v/>
      </c>
      <c r="AF39" s="19" t="str">
        <f aca="false">IF(COUNT(Q39,V39)&lt;&gt;2,"",IF(OR(Q39&lt;=0,V39&lt;=0),"NM",Q39/V39))</f>
        <v/>
      </c>
      <c r="AG39" s="19" t="str">
        <f aca="false">IF(COUNT(Q39,W39)&lt;&gt;2,"",IF(OR(Q39&lt;=0,W39&lt;=0),"NM",Q39/W39))</f>
        <v/>
      </c>
      <c r="AH39" s="20" t="str">
        <f aca="false">IF(OR(NOT(ISNUMBER(Controls!$C$11)),Controls!$C$11&lt;1,Controls!$C$11&gt;5,Controls!$C$11&lt;&gt;INT(Controls!$C$11)),"",INDEX(AC39:AG39,1,Controls!$C$11))</f>
        <v/>
      </c>
      <c r="AI39" s="1" t="str">
        <f aca="false">IF(A39="","",IF(COUNTIFS($A$10:$A$309,A39)&lt;&gt;1,"Duplicate ID",IF(OR(B39&lt;&gt;Controls!$C$9,C39&lt;&gt;Controls!$C$10),"Other peer group",IF(OR(H39&lt;&gt;"Yes",G39="Excluded",G39="Adjacent",G39="Watchlist"),"Excluded",IF(OR(I39&lt;&gt;"Yes",D39="",E39="",J39="",K39="",L39="",X39="",Controls!$C$10="",Controls!$C$8="",Controls!$C$20="",Controls!$C$21="",M39&lt;&gt;Controls!$C$8,NOT(ISNUMBER(N39)),N39&lt;=0,N39&lt;&gt;Controls!$C$7,NOT(ISNUMBER(O39)),O39&gt;N39,AND(Controls!$C$11&gt;=4,OR(NOT(ISNUMBER(P39)),P39&lt;=N39)),AND(Controls!$C$11=2,T39&lt;&gt;0,Y39=""),AND(G39&lt;&gt;"Core",G39&lt;&gt;"Secondary")),"Review inputs / basis",IF(NOT(ISNUMBER(AH39)),"Missing / NM metric","Eligible"))))))</f>
        <v/>
      </c>
      <c r="AJ39" s="20" t="str">
        <f aca="false">IF(AND(AI39="Eligible",G39="Core"),AH39,"")</f>
        <v/>
      </c>
      <c r="AK39" s="20" t="str">
        <f aca="false">IF(AI39="Eligible",AH39,"")</f>
        <v/>
      </c>
      <c r="AL39" s="1" t="str">
        <f aca="false">IF(NOT(ISNUMBER(AJ39)),"",IF($A$6&lt;5,"Fewer than 5 core",IF(OR(AJ39&lt;$B$6-1.5*($D$6-$B$6),AJ39&gt;$D$6+1.5*($D$6-$B$6)),"Review outlier","Within IQR fences")))</f>
        <v/>
      </c>
      <c r="AM39" s="1"/>
      <c r="AN39" s="1"/>
      <c r="AO39" s="1"/>
      <c r="AP39" s="1"/>
    </row>
    <row r="40" customFormat="false" ht="24.75" hidden="false" customHeight="true" outlineLevel="0" collapsed="false">
      <c r="A40" s="15"/>
      <c r="B40" s="15"/>
      <c r="C40" s="15"/>
      <c r="D40" s="15"/>
      <c r="E40" s="15"/>
      <c r="F40" s="15"/>
      <c r="G40" s="15"/>
      <c r="H40" s="15"/>
      <c r="I40" s="15"/>
      <c r="J40" s="15"/>
      <c r="K40" s="15"/>
      <c r="L40" s="15"/>
      <c r="M40" s="15"/>
      <c r="N40" s="16"/>
      <c r="O40" s="16"/>
      <c r="P40" s="16"/>
      <c r="Q40" s="17"/>
      <c r="R40" s="17"/>
      <c r="S40" s="17"/>
      <c r="T40" s="17"/>
      <c r="U40" s="17"/>
      <c r="V40" s="17"/>
      <c r="W40" s="17"/>
      <c r="X40" s="17"/>
      <c r="Y40" s="17"/>
      <c r="Z40" s="7" t="str">
        <f aca="false">IF(COUNT(S40:T40)&lt;&gt;2,"",SUM(S40:T40))</f>
        <v/>
      </c>
      <c r="AA40" s="18" t="str">
        <f aca="false">IF(OR(NOT(ISNUMBER(Z40)),NOT(ISNUMBER(R40)),R40&lt;=0),"",Z40/R40)</f>
        <v/>
      </c>
      <c r="AB40" s="18" t="str">
        <f aca="false">IF(OR(COUNT(R40,V40)&lt;&gt;2,R40&lt;=0),"",V40/R40-1)</f>
        <v/>
      </c>
      <c r="AC40" s="19" t="str">
        <f aca="false">IF(COUNT(Q40,R40)&lt;&gt;2,"",IF(OR(Q40&lt;=0,R40&lt;=0),"NM",Q40/R40))</f>
        <v/>
      </c>
      <c r="AD40" s="19" t="str">
        <f aca="false">IF(COUNT(Q40,Z40)&lt;&gt;2,"",IF(OR(Q40&lt;=0,Z40&lt;=0),"NM",Q40/Z40))</f>
        <v/>
      </c>
      <c r="AE40" s="19" t="str">
        <f aca="false">IF(COUNT(Q40,U40)&lt;&gt;2,"",IF(OR(Q40&lt;=0,U40&lt;=0),"NM",Q40/U40))</f>
        <v/>
      </c>
      <c r="AF40" s="19" t="str">
        <f aca="false">IF(COUNT(Q40,V40)&lt;&gt;2,"",IF(OR(Q40&lt;=0,V40&lt;=0),"NM",Q40/V40))</f>
        <v/>
      </c>
      <c r="AG40" s="19" t="str">
        <f aca="false">IF(COUNT(Q40,W40)&lt;&gt;2,"",IF(OR(Q40&lt;=0,W40&lt;=0),"NM",Q40/W40))</f>
        <v/>
      </c>
      <c r="AH40" s="20" t="str">
        <f aca="false">IF(OR(NOT(ISNUMBER(Controls!$C$11)),Controls!$C$11&lt;1,Controls!$C$11&gt;5,Controls!$C$11&lt;&gt;INT(Controls!$C$11)),"",INDEX(AC40:AG40,1,Controls!$C$11))</f>
        <v/>
      </c>
      <c r="AI40" s="1" t="str">
        <f aca="false">IF(A40="","",IF(COUNTIFS($A$10:$A$309,A40)&lt;&gt;1,"Duplicate ID",IF(OR(B40&lt;&gt;Controls!$C$9,C40&lt;&gt;Controls!$C$10),"Other peer group",IF(OR(H40&lt;&gt;"Yes",G40="Excluded",G40="Adjacent",G40="Watchlist"),"Excluded",IF(OR(I40&lt;&gt;"Yes",D40="",E40="",J40="",K40="",L40="",X40="",Controls!$C$10="",Controls!$C$8="",Controls!$C$20="",Controls!$C$21="",M40&lt;&gt;Controls!$C$8,NOT(ISNUMBER(N40)),N40&lt;=0,N40&lt;&gt;Controls!$C$7,NOT(ISNUMBER(O40)),O40&gt;N40,AND(Controls!$C$11&gt;=4,OR(NOT(ISNUMBER(P40)),P40&lt;=N40)),AND(Controls!$C$11=2,T40&lt;&gt;0,Y40=""),AND(G40&lt;&gt;"Core",G40&lt;&gt;"Secondary")),"Review inputs / basis",IF(NOT(ISNUMBER(AH40)),"Missing / NM metric","Eligible"))))))</f>
        <v/>
      </c>
      <c r="AJ40" s="20" t="str">
        <f aca="false">IF(AND(AI40="Eligible",G40="Core"),AH40,"")</f>
        <v/>
      </c>
      <c r="AK40" s="20" t="str">
        <f aca="false">IF(AI40="Eligible",AH40,"")</f>
        <v/>
      </c>
      <c r="AL40" s="1" t="str">
        <f aca="false">IF(NOT(ISNUMBER(AJ40)),"",IF($A$6&lt;5,"Fewer than 5 core",IF(OR(AJ40&lt;$B$6-1.5*($D$6-$B$6),AJ40&gt;$D$6+1.5*($D$6-$B$6)),"Review outlier","Within IQR fences")))</f>
        <v/>
      </c>
      <c r="AM40" s="1"/>
      <c r="AN40" s="1"/>
      <c r="AO40" s="1"/>
      <c r="AP40" s="1"/>
    </row>
    <row r="41" customFormat="false" ht="24.75" hidden="false" customHeight="true" outlineLevel="0" collapsed="false">
      <c r="A41" s="15"/>
      <c r="B41" s="15"/>
      <c r="C41" s="15"/>
      <c r="D41" s="15"/>
      <c r="E41" s="15"/>
      <c r="F41" s="15"/>
      <c r="G41" s="15"/>
      <c r="H41" s="15"/>
      <c r="I41" s="15"/>
      <c r="J41" s="15"/>
      <c r="K41" s="15"/>
      <c r="L41" s="15"/>
      <c r="M41" s="15"/>
      <c r="N41" s="16"/>
      <c r="O41" s="16"/>
      <c r="P41" s="16"/>
      <c r="Q41" s="17"/>
      <c r="R41" s="17"/>
      <c r="S41" s="17"/>
      <c r="T41" s="17"/>
      <c r="U41" s="17"/>
      <c r="V41" s="17"/>
      <c r="W41" s="17"/>
      <c r="X41" s="17"/>
      <c r="Y41" s="17"/>
      <c r="Z41" s="7" t="str">
        <f aca="false">IF(COUNT(S41:T41)&lt;&gt;2,"",SUM(S41:T41))</f>
        <v/>
      </c>
      <c r="AA41" s="18" t="str">
        <f aca="false">IF(OR(NOT(ISNUMBER(Z41)),NOT(ISNUMBER(R41)),R41&lt;=0),"",Z41/R41)</f>
        <v/>
      </c>
      <c r="AB41" s="18" t="str">
        <f aca="false">IF(OR(COUNT(R41,V41)&lt;&gt;2,R41&lt;=0),"",V41/R41-1)</f>
        <v/>
      </c>
      <c r="AC41" s="19" t="str">
        <f aca="false">IF(COUNT(Q41,R41)&lt;&gt;2,"",IF(OR(Q41&lt;=0,R41&lt;=0),"NM",Q41/R41))</f>
        <v/>
      </c>
      <c r="AD41" s="19" t="str">
        <f aca="false">IF(COUNT(Q41,Z41)&lt;&gt;2,"",IF(OR(Q41&lt;=0,Z41&lt;=0),"NM",Q41/Z41))</f>
        <v/>
      </c>
      <c r="AE41" s="19" t="str">
        <f aca="false">IF(COUNT(Q41,U41)&lt;&gt;2,"",IF(OR(Q41&lt;=0,U41&lt;=0),"NM",Q41/U41))</f>
        <v/>
      </c>
      <c r="AF41" s="19" t="str">
        <f aca="false">IF(COUNT(Q41,V41)&lt;&gt;2,"",IF(OR(Q41&lt;=0,V41&lt;=0),"NM",Q41/V41))</f>
        <v/>
      </c>
      <c r="AG41" s="19" t="str">
        <f aca="false">IF(COUNT(Q41,W41)&lt;&gt;2,"",IF(OR(Q41&lt;=0,W41&lt;=0),"NM",Q41/W41))</f>
        <v/>
      </c>
      <c r="AH41" s="20" t="str">
        <f aca="false">IF(OR(NOT(ISNUMBER(Controls!$C$11)),Controls!$C$11&lt;1,Controls!$C$11&gt;5,Controls!$C$11&lt;&gt;INT(Controls!$C$11)),"",INDEX(AC41:AG41,1,Controls!$C$11))</f>
        <v/>
      </c>
      <c r="AI41" s="1" t="str">
        <f aca="false">IF(A41="","",IF(COUNTIFS($A$10:$A$309,A41)&lt;&gt;1,"Duplicate ID",IF(OR(B41&lt;&gt;Controls!$C$9,C41&lt;&gt;Controls!$C$10),"Other peer group",IF(OR(H41&lt;&gt;"Yes",G41="Excluded",G41="Adjacent",G41="Watchlist"),"Excluded",IF(OR(I41&lt;&gt;"Yes",D41="",E41="",J41="",K41="",L41="",X41="",Controls!$C$10="",Controls!$C$8="",Controls!$C$20="",Controls!$C$21="",M41&lt;&gt;Controls!$C$8,NOT(ISNUMBER(N41)),N41&lt;=0,N41&lt;&gt;Controls!$C$7,NOT(ISNUMBER(O41)),O41&gt;N41,AND(Controls!$C$11&gt;=4,OR(NOT(ISNUMBER(P41)),P41&lt;=N41)),AND(Controls!$C$11=2,T41&lt;&gt;0,Y41=""),AND(G41&lt;&gt;"Core",G41&lt;&gt;"Secondary")),"Review inputs / basis",IF(NOT(ISNUMBER(AH41)),"Missing / NM metric","Eligible"))))))</f>
        <v/>
      </c>
      <c r="AJ41" s="20" t="str">
        <f aca="false">IF(AND(AI41="Eligible",G41="Core"),AH41,"")</f>
        <v/>
      </c>
      <c r="AK41" s="20" t="str">
        <f aca="false">IF(AI41="Eligible",AH41,"")</f>
        <v/>
      </c>
      <c r="AL41" s="1" t="str">
        <f aca="false">IF(NOT(ISNUMBER(AJ41)),"",IF($A$6&lt;5,"Fewer than 5 core",IF(OR(AJ41&lt;$B$6-1.5*($D$6-$B$6),AJ41&gt;$D$6+1.5*($D$6-$B$6)),"Review outlier","Within IQR fences")))</f>
        <v/>
      </c>
      <c r="AM41" s="1"/>
      <c r="AN41" s="1"/>
      <c r="AO41" s="1"/>
      <c r="AP41" s="1"/>
    </row>
    <row r="42" customFormat="false" ht="24.75" hidden="false" customHeight="true" outlineLevel="0" collapsed="false">
      <c r="A42" s="15"/>
      <c r="B42" s="15"/>
      <c r="C42" s="15"/>
      <c r="D42" s="15"/>
      <c r="E42" s="15"/>
      <c r="F42" s="15"/>
      <c r="G42" s="15"/>
      <c r="H42" s="15"/>
      <c r="I42" s="15"/>
      <c r="J42" s="15"/>
      <c r="K42" s="15"/>
      <c r="L42" s="15"/>
      <c r="M42" s="15"/>
      <c r="N42" s="16"/>
      <c r="O42" s="16"/>
      <c r="P42" s="16"/>
      <c r="Q42" s="17"/>
      <c r="R42" s="17"/>
      <c r="S42" s="17"/>
      <c r="T42" s="17"/>
      <c r="U42" s="17"/>
      <c r="V42" s="17"/>
      <c r="W42" s="17"/>
      <c r="X42" s="17"/>
      <c r="Y42" s="17"/>
      <c r="Z42" s="7" t="str">
        <f aca="false">IF(COUNT(S42:T42)&lt;&gt;2,"",SUM(S42:T42))</f>
        <v/>
      </c>
      <c r="AA42" s="18" t="str">
        <f aca="false">IF(OR(NOT(ISNUMBER(Z42)),NOT(ISNUMBER(R42)),R42&lt;=0),"",Z42/R42)</f>
        <v/>
      </c>
      <c r="AB42" s="18" t="str">
        <f aca="false">IF(OR(COUNT(R42,V42)&lt;&gt;2,R42&lt;=0),"",V42/R42-1)</f>
        <v/>
      </c>
      <c r="AC42" s="19" t="str">
        <f aca="false">IF(COUNT(Q42,R42)&lt;&gt;2,"",IF(OR(Q42&lt;=0,R42&lt;=0),"NM",Q42/R42))</f>
        <v/>
      </c>
      <c r="AD42" s="19" t="str">
        <f aca="false">IF(COUNT(Q42,Z42)&lt;&gt;2,"",IF(OR(Q42&lt;=0,Z42&lt;=0),"NM",Q42/Z42))</f>
        <v/>
      </c>
      <c r="AE42" s="19" t="str">
        <f aca="false">IF(COUNT(Q42,U42)&lt;&gt;2,"",IF(OR(Q42&lt;=0,U42&lt;=0),"NM",Q42/U42))</f>
        <v/>
      </c>
      <c r="AF42" s="19" t="str">
        <f aca="false">IF(COUNT(Q42,V42)&lt;&gt;2,"",IF(OR(Q42&lt;=0,V42&lt;=0),"NM",Q42/V42))</f>
        <v/>
      </c>
      <c r="AG42" s="19" t="str">
        <f aca="false">IF(COUNT(Q42,W42)&lt;&gt;2,"",IF(OR(Q42&lt;=0,W42&lt;=0),"NM",Q42/W42))</f>
        <v/>
      </c>
      <c r="AH42" s="20" t="str">
        <f aca="false">IF(OR(NOT(ISNUMBER(Controls!$C$11)),Controls!$C$11&lt;1,Controls!$C$11&gt;5,Controls!$C$11&lt;&gt;INT(Controls!$C$11)),"",INDEX(AC42:AG42,1,Controls!$C$11))</f>
        <v/>
      </c>
      <c r="AI42" s="1" t="str">
        <f aca="false">IF(A42="","",IF(COUNTIFS($A$10:$A$309,A42)&lt;&gt;1,"Duplicate ID",IF(OR(B42&lt;&gt;Controls!$C$9,C42&lt;&gt;Controls!$C$10),"Other peer group",IF(OR(H42&lt;&gt;"Yes",G42="Excluded",G42="Adjacent",G42="Watchlist"),"Excluded",IF(OR(I42&lt;&gt;"Yes",D42="",E42="",J42="",K42="",L42="",X42="",Controls!$C$10="",Controls!$C$8="",Controls!$C$20="",Controls!$C$21="",M42&lt;&gt;Controls!$C$8,NOT(ISNUMBER(N42)),N42&lt;=0,N42&lt;&gt;Controls!$C$7,NOT(ISNUMBER(O42)),O42&gt;N42,AND(Controls!$C$11&gt;=4,OR(NOT(ISNUMBER(P42)),P42&lt;=N42)),AND(Controls!$C$11=2,T42&lt;&gt;0,Y42=""),AND(G42&lt;&gt;"Core",G42&lt;&gt;"Secondary")),"Review inputs / basis",IF(NOT(ISNUMBER(AH42)),"Missing / NM metric","Eligible"))))))</f>
        <v/>
      </c>
      <c r="AJ42" s="20" t="str">
        <f aca="false">IF(AND(AI42="Eligible",G42="Core"),AH42,"")</f>
        <v/>
      </c>
      <c r="AK42" s="20" t="str">
        <f aca="false">IF(AI42="Eligible",AH42,"")</f>
        <v/>
      </c>
      <c r="AL42" s="1" t="str">
        <f aca="false">IF(NOT(ISNUMBER(AJ42)),"",IF($A$6&lt;5,"Fewer than 5 core",IF(OR(AJ42&lt;$B$6-1.5*($D$6-$B$6),AJ42&gt;$D$6+1.5*($D$6-$B$6)),"Review outlier","Within IQR fences")))</f>
        <v/>
      </c>
      <c r="AM42" s="1"/>
      <c r="AN42" s="1"/>
      <c r="AO42" s="1"/>
      <c r="AP42" s="1"/>
    </row>
    <row r="43" customFormat="false" ht="24.75" hidden="false" customHeight="true" outlineLevel="0" collapsed="false">
      <c r="A43" s="15"/>
      <c r="B43" s="15"/>
      <c r="C43" s="15"/>
      <c r="D43" s="15"/>
      <c r="E43" s="15"/>
      <c r="F43" s="15"/>
      <c r="G43" s="15"/>
      <c r="H43" s="15"/>
      <c r="I43" s="15"/>
      <c r="J43" s="15"/>
      <c r="K43" s="15"/>
      <c r="L43" s="15"/>
      <c r="M43" s="15"/>
      <c r="N43" s="16"/>
      <c r="O43" s="16"/>
      <c r="P43" s="16"/>
      <c r="Q43" s="17"/>
      <c r="R43" s="17"/>
      <c r="S43" s="17"/>
      <c r="T43" s="17"/>
      <c r="U43" s="17"/>
      <c r="V43" s="17"/>
      <c r="W43" s="17"/>
      <c r="X43" s="17"/>
      <c r="Y43" s="17"/>
      <c r="Z43" s="7" t="str">
        <f aca="false">IF(COUNT(S43:T43)&lt;&gt;2,"",SUM(S43:T43))</f>
        <v/>
      </c>
      <c r="AA43" s="18" t="str">
        <f aca="false">IF(OR(NOT(ISNUMBER(Z43)),NOT(ISNUMBER(R43)),R43&lt;=0),"",Z43/R43)</f>
        <v/>
      </c>
      <c r="AB43" s="18" t="str">
        <f aca="false">IF(OR(COUNT(R43,V43)&lt;&gt;2,R43&lt;=0),"",V43/R43-1)</f>
        <v/>
      </c>
      <c r="AC43" s="19" t="str">
        <f aca="false">IF(COUNT(Q43,R43)&lt;&gt;2,"",IF(OR(Q43&lt;=0,R43&lt;=0),"NM",Q43/R43))</f>
        <v/>
      </c>
      <c r="AD43" s="19" t="str">
        <f aca="false">IF(COUNT(Q43,Z43)&lt;&gt;2,"",IF(OR(Q43&lt;=0,Z43&lt;=0),"NM",Q43/Z43))</f>
        <v/>
      </c>
      <c r="AE43" s="19" t="str">
        <f aca="false">IF(COUNT(Q43,U43)&lt;&gt;2,"",IF(OR(Q43&lt;=0,U43&lt;=0),"NM",Q43/U43))</f>
        <v/>
      </c>
      <c r="AF43" s="19" t="str">
        <f aca="false">IF(COUNT(Q43,V43)&lt;&gt;2,"",IF(OR(Q43&lt;=0,V43&lt;=0),"NM",Q43/V43))</f>
        <v/>
      </c>
      <c r="AG43" s="19" t="str">
        <f aca="false">IF(COUNT(Q43,W43)&lt;&gt;2,"",IF(OR(Q43&lt;=0,W43&lt;=0),"NM",Q43/W43))</f>
        <v/>
      </c>
      <c r="AH43" s="20" t="str">
        <f aca="false">IF(OR(NOT(ISNUMBER(Controls!$C$11)),Controls!$C$11&lt;1,Controls!$C$11&gt;5,Controls!$C$11&lt;&gt;INT(Controls!$C$11)),"",INDEX(AC43:AG43,1,Controls!$C$11))</f>
        <v/>
      </c>
      <c r="AI43" s="1" t="str">
        <f aca="false">IF(A43="","",IF(COUNTIFS($A$10:$A$309,A43)&lt;&gt;1,"Duplicate ID",IF(OR(B43&lt;&gt;Controls!$C$9,C43&lt;&gt;Controls!$C$10),"Other peer group",IF(OR(H43&lt;&gt;"Yes",G43="Excluded",G43="Adjacent",G43="Watchlist"),"Excluded",IF(OR(I43&lt;&gt;"Yes",D43="",E43="",J43="",K43="",L43="",X43="",Controls!$C$10="",Controls!$C$8="",Controls!$C$20="",Controls!$C$21="",M43&lt;&gt;Controls!$C$8,NOT(ISNUMBER(N43)),N43&lt;=0,N43&lt;&gt;Controls!$C$7,NOT(ISNUMBER(O43)),O43&gt;N43,AND(Controls!$C$11&gt;=4,OR(NOT(ISNUMBER(P43)),P43&lt;=N43)),AND(Controls!$C$11=2,T43&lt;&gt;0,Y43=""),AND(G43&lt;&gt;"Core",G43&lt;&gt;"Secondary")),"Review inputs / basis",IF(NOT(ISNUMBER(AH43)),"Missing / NM metric","Eligible"))))))</f>
        <v/>
      </c>
      <c r="AJ43" s="20" t="str">
        <f aca="false">IF(AND(AI43="Eligible",G43="Core"),AH43,"")</f>
        <v/>
      </c>
      <c r="AK43" s="20" t="str">
        <f aca="false">IF(AI43="Eligible",AH43,"")</f>
        <v/>
      </c>
      <c r="AL43" s="1" t="str">
        <f aca="false">IF(NOT(ISNUMBER(AJ43)),"",IF($A$6&lt;5,"Fewer than 5 core",IF(OR(AJ43&lt;$B$6-1.5*($D$6-$B$6),AJ43&gt;$D$6+1.5*($D$6-$B$6)),"Review outlier","Within IQR fences")))</f>
        <v/>
      </c>
      <c r="AM43" s="1"/>
      <c r="AN43" s="1"/>
      <c r="AO43" s="1"/>
      <c r="AP43" s="1"/>
    </row>
    <row r="44" customFormat="false" ht="24.75" hidden="false" customHeight="true" outlineLevel="0" collapsed="false">
      <c r="A44" s="15"/>
      <c r="B44" s="15"/>
      <c r="C44" s="15"/>
      <c r="D44" s="15"/>
      <c r="E44" s="15"/>
      <c r="F44" s="15"/>
      <c r="G44" s="15"/>
      <c r="H44" s="15"/>
      <c r="I44" s="15"/>
      <c r="J44" s="15"/>
      <c r="K44" s="15"/>
      <c r="L44" s="15"/>
      <c r="M44" s="15"/>
      <c r="N44" s="16"/>
      <c r="O44" s="16"/>
      <c r="P44" s="16"/>
      <c r="Q44" s="17"/>
      <c r="R44" s="17"/>
      <c r="S44" s="17"/>
      <c r="T44" s="17"/>
      <c r="U44" s="17"/>
      <c r="V44" s="17"/>
      <c r="W44" s="17"/>
      <c r="X44" s="17"/>
      <c r="Y44" s="17"/>
      <c r="Z44" s="7" t="str">
        <f aca="false">IF(COUNT(S44:T44)&lt;&gt;2,"",SUM(S44:T44))</f>
        <v/>
      </c>
      <c r="AA44" s="18" t="str">
        <f aca="false">IF(OR(NOT(ISNUMBER(Z44)),NOT(ISNUMBER(R44)),R44&lt;=0),"",Z44/R44)</f>
        <v/>
      </c>
      <c r="AB44" s="18" t="str">
        <f aca="false">IF(OR(COUNT(R44,V44)&lt;&gt;2,R44&lt;=0),"",V44/R44-1)</f>
        <v/>
      </c>
      <c r="AC44" s="19" t="str">
        <f aca="false">IF(COUNT(Q44,R44)&lt;&gt;2,"",IF(OR(Q44&lt;=0,R44&lt;=0),"NM",Q44/R44))</f>
        <v/>
      </c>
      <c r="AD44" s="19" t="str">
        <f aca="false">IF(COUNT(Q44,Z44)&lt;&gt;2,"",IF(OR(Q44&lt;=0,Z44&lt;=0),"NM",Q44/Z44))</f>
        <v/>
      </c>
      <c r="AE44" s="19" t="str">
        <f aca="false">IF(COUNT(Q44,U44)&lt;&gt;2,"",IF(OR(Q44&lt;=0,U44&lt;=0),"NM",Q44/U44))</f>
        <v/>
      </c>
      <c r="AF44" s="19" t="str">
        <f aca="false">IF(COUNT(Q44,V44)&lt;&gt;2,"",IF(OR(Q44&lt;=0,V44&lt;=0),"NM",Q44/V44))</f>
        <v/>
      </c>
      <c r="AG44" s="19" t="str">
        <f aca="false">IF(COUNT(Q44,W44)&lt;&gt;2,"",IF(OR(Q44&lt;=0,W44&lt;=0),"NM",Q44/W44))</f>
        <v/>
      </c>
      <c r="AH44" s="20" t="str">
        <f aca="false">IF(OR(NOT(ISNUMBER(Controls!$C$11)),Controls!$C$11&lt;1,Controls!$C$11&gt;5,Controls!$C$11&lt;&gt;INT(Controls!$C$11)),"",INDEX(AC44:AG44,1,Controls!$C$11))</f>
        <v/>
      </c>
      <c r="AI44" s="1" t="str">
        <f aca="false">IF(A44="","",IF(COUNTIFS($A$10:$A$309,A44)&lt;&gt;1,"Duplicate ID",IF(OR(B44&lt;&gt;Controls!$C$9,C44&lt;&gt;Controls!$C$10),"Other peer group",IF(OR(H44&lt;&gt;"Yes",G44="Excluded",G44="Adjacent",G44="Watchlist"),"Excluded",IF(OR(I44&lt;&gt;"Yes",D44="",E44="",J44="",K44="",L44="",X44="",Controls!$C$10="",Controls!$C$8="",Controls!$C$20="",Controls!$C$21="",M44&lt;&gt;Controls!$C$8,NOT(ISNUMBER(N44)),N44&lt;=0,N44&lt;&gt;Controls!$C$7,NOT(ISNUMBER(O44)),O44&gt;N44,AND(Controls!$C$11&gt;=4,OR(NOT(ISNUMBER(P44)),P44&lt;=N44)),AND(Controls!$C$11=2,T44&lt;&gt;0,Y44=""),AND(G44&lt;&gt;"Core",G44&lt;&gt;"Secondary")),"Review inputs / basis",IF(NOT(ISNUMBER(AH44)),"Missing / NM metric","Eligible"))))))</f>
        <v/>
      </c>
      <c r="AJ44" s="20" t="str">
        <f aca="false">IF(AND(AI44="Eligible",G44="Core"),AH44,"")</f>
        <v/>
      </c>
      <c r="AK44" s="20" t="str">
        <f aca="false">IF(AI44="Eligible",AH44,"")</f>
        <v/>
      </c>
      <c r="AL44" s="1" t="str">
        <f aca="false">IF(NOT(ISNUMBER(AJ44)),"",IF($A$6&lt;5,"Fewer than 5 core",IF(OR(AJ44&lt;$B$6-1.5*($D$6-$B$6),AJ44&gt;$D$6+1.5*($D$6-$B$6)),"Review outlier","Within IQR fences")))</f>
        <v/>
      </c>
      <c r="AM44" s="1"/>
      <c r="AN44" s="1"/>
      <c r="AO44" s="1"/>
      <c r="AP44" s="1"/>
    </row>
    <row r="45" customFormat="false" ht="24.75" hidden="false" customHeight="true" outlineLevel="0" collapsed="false">
      <c r="A45" s="15"/>
      <c r="B45" s="15"/>
      <c r="C45" s="15"/>
      <c r="D45" s="15"/>
      <c r="E45" s="15"/>
      <c r="F45" s="15"/>
      <c r="G45" s="15"/>
      <c r="H45" s="15"/>
      <c r="I45" s="15"/>
      <c r="J45" s="15"/>
      <c r="K45" s="15"/>
      <c r="L45" s="15"/>
      <c r="M45" s="15"/>
      <c r="N45" s="16"/>
      <c r="O45" s="16"/>
      <c r="P45" s="16"/>
      <c r="Q45" s="17"/>
      <c r="R45" s="17"/>
      <c r="S45" s="17"/>
      <c r="T45" s="17"/>
      <c r="U45" s="17"/>
      <c r="V45" s="17"/>
      <c r="W45" s="17"/>
      <c r="X45" s="17"/>
      <c r="Y45" s="17"/>
      <c r="Z45" s="7" t="str">
        <f aca="false">IF(COUNT(S45:T45)&lt;&gt;2,"",SUM(S45:T45))</f>
        <v/>
      </c>
      <c r="AA45" s="18" t="str">
        <f aca="false">IF(OR(NOT(ISNUMBER(Z45)),NOT(ISNUMBER(R45)),R45&lt;=0),"",Z45/R45)</f>
        <v/>
      </c>
      <c r="AB45" s="18" t="str">
        <f aca="false">IF(OR(COUNT(R45,V45)&lt;&gt;2,R45&lt;=0),"",V45/R45-1)</f>
        <v/>
      </c>
      <c r="AC45" s="19" t="str">
        <f aca="false">IF(COUNT(Q45,R45)&lt;&gt;2,"",IF(OR(Q45&lt;=0,R45&lt;=0),"NM",Q45/R45))</f>
        <v/>
      </c>
      <c r="AD45" s="19" t="str">
        <f aca="false">IF(COUNT(Q45,Z45)&lt;&gt;2,"",IF(OR(Q45&lt;=0,Z45&lt;=0),"NM",Q45/Z45))</f>
        <v/>
      </c>
      <c r="AE45" s="19" t="str">
        <f aca="false">IF(COUNT(Q45,U45)&lt;&gt;2,"",IF(OR(Q45&lt;=0,U45&lt;=0),"NM",Q45/U45))</f>
        <v/>
      </c>
      <c r="AF45" s="19" t="str">
        <f aca="false">IF(COUNT(Q45,V45)&lt;&gt;2,"",IF(OR(Q45&lt;=0,V45&lt;=0),"NM",Q45/V45))</f>
        <v/>
      </c>
      <c r="AG45" s="19" t="str">
        <f aca="false">IF(COUNT(Q45,W45)&lt;&gt;2,"",IF(OR(Q45&lt;=0,W45&lt;=0),"NM",Q45/W45))</f>
        <v/>
      </c>
      <c r="AH45" s="20" t="str">
        <f aca="false">IF(OR(NOT(ISNUMBER(Controls!$C$11)),Controls!$C$11&lt;1,Controls!$C$11&gt;5,Controls!$C$11&lt;&gt;INT(Controls!$C$11)),"",INDEX(AC45:AG45,1,Controls!$C$11))</f>
        <v/>
      </c>
      <c r="AI45" s="1" t="str">
        <f aca="false">IF(A45="","",IF(COUNTIFS($A$10:$A$309,A45)&lt;&gt;1,"Duplicate ID",IF(OR(B45&lt;&gt;Controls!$C$9,C45&lt;&gt;Controls!$C$10),"Other peer group",IF(OR(H45&lt;&gt;"Yes",G45="Excluded",G45="Adjacent",G45="Watchlist"),"Excluded",IF(OR(I45&lt;&gt;"Yes",D45="",E45="",J45="",K45="",L45="",X45="",Controls!$C$10="",Controls!$C$8="",Controls!$C$20="",Controls!$C$21="",M45&lt;&gt;Controls!$C$8,NOT(ISNUMBER(N45)),N45&lt;=0,N45&lt;&gt;Controls!$C$7,NOT(ISNUMBER(O45)),O45&gt;N45,AND(Controls!$C$11&gt;=4,OR(NOT(ISNUMBER(P45)),P45&lt;=N45)),AND(Controls!$C$11=2,T45&lt;&gt;0,Y45=""),AND(G45&lt;&gt;"Core",G45&lt;&gt;"Secondary")),"Review inputs / basis",IF(NOT(ISNUMBER(AH45)),"Missing / NM metric","Eligible"))))))</f>
        <v/>
      </c>
      <c r="AJ45" s="20" t="str">
        <f aca="false">IF(AND(AI45="Eligible",G45="Core"),AH45,"")</f>
        <v/>
      </c>
      <c r="AK45" s="20" t="str">
        <f aca="false">IF(AI45="Eligible",AH45,"")</f>
        <v/>
      </c>
      <c r="AL45" s="1" t="str">
        <f aca="false">IF(NOT(ISNUMBER(AJ45)),"",IF($A$6&lt;5,"Fewer than 5 core",IF(OR(AJ45&lt;$B$6-1.5*($D$6-$B$6),AJ45&gt;$D$6+1.5*($D$6-$B$6)),"Review outlier","Within IQR fences")))</f>
        <v/>
      </c>
      <c r="AM45" s="1"/>
      <c r="AN45" s="1"/>
      <c r="AO45" s="1"/>
      <c r="AP45" s="1"/>
    </row>
    <row r="46" customFormat="false" ht="24.75" hidden="false" customHeight="true" outlineLevel="0" collapsed="false">
      <c r="A46" s="15"/>
      <c r="B46" s="15"/>
      <c r="C46" s="15"/>
      <c r="D46" s="15"/>
      <c r="E46" s="15"/>
      <c r="F46" s="15"/>
      <c r="G46" s="15"/>
      <c r="H46" s="15"/>
      <c r="I46" s="15"/>
      <c r="J46" s="15"/>
      <c r="K46" s="15"/>
      <c r="L46" s="15"/>
      <c r="M46" s="15"/>
      <c r="N46" s="16"/>
      <c r="O46" s="16"/>
      <c r="P46" s="16"/>
      <c r="Q46" s="17"/>
      <c r="R46" s="17"/>
      <c r="S46" s="17"/>
      <c r="T46" s="17"/>
      <c r="U46" s="17"/>
      <c r="V46" s="17"/>
      <c r="W46" s="17"/>
      <c r="X46" s="17"/>
      <c r="Y46" s="17"/>
      <c r="Z46" s="7" t="str">
        <f aca="false">IF(COUNT(S46:T46)&lt;&gt;2,"",SUM(S46:T46))</f>
        <v/>
      </c>
      <c r="AA46" s="18" t="str">
        <f aca="false">IF(OR(NOT(ISNUMBER(Z46)),NOT(ISNUMBER(R46)),R46&lt;=0),"",Z46/R46)</f>
        <v/>
      </c>
      <c r="AB46" s="18" t="str">
        <f aca="false">IF(OR(COUNT(R46,V46)&lt;&gt;2,R46&lt;=0),"",V46/R46-1)</f>
        <v/>
      </c>
      <c r="AC46" s="19" t="str">
        <f aca="false">IF(COUNT(Q46,R46)&lt;&gt;2,"",IF(OR(Q46&lt;=0,R46&lt;=0),"NM",Q46/R46))</f>
        <v/>
      </c>
      <c r="AD46" s="19" t="str">
        <f aca="false">IF(COUNT(Q46,Z46)&lt;&gt;2,"",IF(OR(Q46&lt;=0,Z46&lt;=0),"NM",Q46/Z46))</f>
        <v/>
      </c>
      <c r="AE46" s="19" t="str">
        <f aca="false">IF(COUNT(Q46,U46)&lt;&gt;2,"",IF(OR(Q46&lt;=0,U46&lt;=0),"NM",Q46/U46))</f>
        <v/>
      </c>
      <c r="AF46" s="19" t="str">
        <f aca="false">IF(COUNT(Q46,V46)&lt;&gt;2,"",IF(OR(Q46&lt;=0,V46&lt;=0),"NM",Q46/V46))</f>
        <v/>
      </c>
      <c r="AG46" s="19" t="str">
        <f aca="false">IF(COUNT(Q46,W46)&lt;&gt;2,"",IF(OR(Q46&lt;=0,W46&lt;=0),"NM",Q46/W46))</f>
        <v/>
      </c>
      <c r="AH46" s="20" t="str">
        <f aca="false">IF(OR(NOT(ISNUMBER(Controls!$C$11)),Controls!$C$11&lt;1,Controls!$C$11&gt;5,Controls!$C$11&lt;&gt;INT(Controls!$C$11)),"",INDEX(AC46:AG46,1,Controls!$C$11))</f>
        <v/>
      </c>
      <c r="AI46" s="1" t="str">
        <f aca="false">IF(A46="","",IF(COUNTIFS($A$10:$A$309,A46)&lt;&gt;1,"Duplicate ID",IF(OR(B46&lt;&gt;Controls!$C$9,C46&lt;&gt;Controls!$C$10),"Other peer group",IF(OR(H46&lt;&gt;"Yes",G46="Excluded",G46="Adjacent",G46="Watchlist"),"Excluded",IF(OR(I46&lt;&gt;"Yes",D46="",E46="",J46="",K46="",L46="",X46="",Controls!$C$10="",Controls!$C$8="",Controls!$C$20="",Controls!$C$21="",M46&lt;&gt;Controls!$C$8,NOT(ISNUMBER(N46)),N46&lt;=0,N46&lt;&gt;Controls!$C$7,NOT(ISNUMBER(O46)),O46&gt;N46,AND(Controls!$C$11&gt;=4,OR(NOT(ISNUMBER(P46)),P46&lt;=N46)),AND(Controls!$C$11=2,T46&lt;&gt;0,Y46=""),AND(G46&lt;&gt;"Core",G46&lt;&gt;"Secondary")),"Review inputs / basis",IF(NOT(ISNUMBER(AH46)),"Missing / NM metric","Eligible"))))))</f>
        <v/>
      </c>
      <c r="AJ46" s="20" t="str">
        <f aca="false">IF(AND(AI46="Eligible",G46="Core"),AH46,"")</f>
        <v/>
      </c>
      <c r="AK46" s="20" t="str">
        <f aca="false">IF(AI46="Eligible",AH46,"")</f>
        <v/>
      </c>
      <c r="AL46" s="1" t="str">
        <f aca="false">IF(NOT(ISNUMBER(AJ46)),"",IF($A$6&lt;5,"Fewer than 5 core",IF(OR(AJ46&lt;$B$6-1.5*($D$6-$B$6),AJ46&gt;$D$6+1.5*($D$6-$B$6)),"Review outlier","Within IQR fences")))</f>
        <v/>
      </c>
      <c r="AM46" s="1"/>
      <c r="AN46" s="1"/>
      <c r="AO46" s="1"/>
      <c r="AP46" s="1"/>
    </row>
    <row r="47" customFormat="false" ht="24.75" hidden="false" customHeight="true" outlineLevel="0" collapsed="false">
      <c r="A47" s="15"/>
      <c r="B47" s="15"/>
      <c r="C47" s="15"/>
      <c r="D47" s="15"/>
      <c r="E47" s="15"/>
      <c r="F47" s="15"/>
      <c r="G47" s="15"/>
      <c r="H47" s="15"/>
      <c r="I47" s="15"/>
      <c r="J47" s="15"/>
      <c r="K47" s="15"/>
      <c r="L47" s="15"/>
      <c r="M47" s="15"/>
      <c r="N47" s="16"/>
      <c r="O47" s="16"/>
      <c r="P47" s="16"/>
      <c r="Q47" s="17"/>
      <c r="R47" s="17"/>
      <c r="S47" s="17"/>
      <c r="T47" s="17"/>
      <c r="U47" s="17"/>
      <c r="V47" s="17"/>
      <c r="W47" s="17"/>
      <c r="X47" s="17"/>
      <c r="Y47" s="17"/>
      <c r="Z47" s="7" t="str">
        <f aca="false">IF(COUNT(S47:T47)&lt;&gt;2,"",SUM(S47:T47))</f>
        <v/>
      </c>
      <c r="AA47" s="18" t="str">
        <f aca="false">IF(OR(NOT(ISNUMBER(Z47)),NOT(ISNUMBER(R47)),R47&lt;=0),"",Z47/R47)</f>
        <v/>
      </c>
      <c r="AB47" s="18" t="str">
        <f aca="false">IF(OR(COUNT(R47,V47)&lt;&gt;2,R47&lt;=0),"",V47/R47-1)</f>
        <v/>
      </c>
      <c r="AC47" s="19" t="str">
        <f aca="false">IF(COUNT(Q47,R47)&lt;&gt;2,"",IF(OR(Q47&lt;=0,R47&lt;=0),"NM",Q47/R47))</f>
        <v/>
      </c>
      <c r="AD47" s="19" t="str">
        <f aca="false">IF(COUNT(Q47,Z47)&lt;&gt;2,"",IF(OR(Q47&lt;=0,Z47&lt;=0),"NM",Q47/Z47))</f>
        <v/>
      </c>
      <c r="AE47" s="19" t="str">
        <f aca="false">IF(COUNT(Q47,U47)&lt;&gt;2,"",IF(OR(Q47&lt;=0,U47&lt;=0),"NM",Q47/U47))</f>
        <v/>
      </c>
      <c r="AF47" s="19" t="str">
        <f aca="false">IF(COUNT(Q47,V47)&lt;&gt;2,"",IF(OR(Q47&lt;=0,V47&lt;=0),"NM",Q47/V47))</f>
        <v/>
      </c>
      <c r="AG47" s="19" t="str">
        <f aca="false">IF(COUNT(Q47,W47)&lt;&gt;2,"",IF(OR(Q47&lt;=0,W47&lt;=0),"NM",Q47/W47))</f>
        <v/>
      </c>
      <c r="AH47" s="20" t="str">
        <f aca="false">IF(OR(NOT(ISNUMBER(Controls!$C$11)),Controls!$C$11&lt;1,Controls!$C$11&gt;5,Controls!$C$11&lt;&gt;INT(Controls!$C$11)),"",INDEX(AC47:AG47,1,Controls!$C$11))</f>
        <v/>
      </c>
      <c r="AI47" s="1" t="str">
        <f aca="false">IF(A47="","",IF(COUNTIFS($A$10:$A$309,A47)&lt;&gt;1,"Duplicate ID",IF(OR(B47&lt;&gt;Controls!$C$9,C47&lt;&gt;Controls!$C$10),"Other peer group",IF(OR(H47&lt;&gt;"Yes",G47="Excluded",G47="Adjacent",G47="Watchlist"),"Excluded",IF(OR(I47&lt;&gt;"Yes",D47="",E47="",J47="",K47="",L47="",X47="",Controls!$C$10="",Controls!$C$8="",Controls!$C$20="",Controls!$C$21="",M47&lt;&gt;Controls!$C$8,NOT(ISNUMBER(N47)),N47&lt;=0,N47&lt;&gt;Controls!$C$7,NOT(ISNUMBER(O47)),O47&gt;N47,AND(Controls!$C$11&gt;=4,OR(NOT(ISNUMBER(P47)),P47&lt;=N47)),AND(Controls!$C$11=2,T47&lt;&gt;0,Y47=""),AND(G47&lt;&gt;"Core",G47&lt;&gt;"Secondary")),"Review inputs / basis",IF(NOT(ISNUMBER(AH47)),"Missing / NM metric","Eligible"))))))</f>
        <v/>
      </c>
      <c r="AJ47" s="20" t="str">
        <f aca="false">IF(AND(AI47="Eligible",G47="Core"),AH47,"")</f>
        <v/>
      </c>
      <c r="AK47" s="20" t="str">
        <f aca="false">IF(AI47="Eligible",AH47,"")</f>
        <v/>
      </c>
      <c r="AL47" s="1" t="str">
        <f aca="false">IF(NOT(ISNUMBER(AJ47)),"",IF($A$6&lt;5,"Fewer than 5 core",IF(OR(AJ47&lt;$B$6-1.5*($D$6-$B$6),AJ47&gt;$D$6+1.5*($D$6-$B$6)),"Review outlier","Within IQR fences")))</f>
        <v/>
      </c>
      <c r="AM47" s="1"/>
      <c r="AN47" s="1"/>
      <c r="AO47" s="1"/>
      <c r="AP47" s="1"/>
    </row>
    <row r="48" customFormat="false" ht="24.75" hidden="false" customHeight="true" outlineLevel="0" collapsed="false">
      <c r="A48" s="15"/>
      <c r="B48" s="15"/>
      <c r="C48" s="15"/>
      <c r="D48" s="15"/>
      <c r="E48" s="15"/>
      <c r="F48" s="15"/>
      <c r="G48" s="15"/>
      <c r="H48" s="15"/>
      <c r="I48" s="15"/>
      <c r="J48" s="15"/>
      <c r="K48" s="15"/>
      <c r="L48" s="15"/>
      <c r="M48" s="15"/>
      <c r="N48" s="16"/>
      <c r="O48" s="16"/>
      <c r="P48" s="16"/>
      <c r="Q48" s="17"/>
      <c r="R48" s="17"/>
      <c r="S48" s="17"/>
      <c r="T48" s="17"/>
      <c r="U48" s="17"/>
      <c r="V48" s="17"/>
      <c r="W48" s="17"/>
      <c r="X48" s="17"/>
      <c r="Y48" s="17"/>
      <c r="Z48" s="7" t="str">
        <f aca="false">IF(COUNT(S48:T48)&lt;&gt;2,"",SUM(S48:T48))</f>
        <v/>
      </c>
      <c r="AA48" s="18" t="str">
        <f aca="false">IF(OR(NOT(ISNUMBER(Z48)),NOT(ISNUMBER(R48)),R48&lt;=0),"",Z48/R48)</f>
        <v/>
      </c>
      <c r="AB48" s="18" t="str">
        <f aca="false">IF(OR(COUNT(R48,V48)&lt;&gt;2,R48&lt;=0),"",V48/R48-1)</f>
        <v/>
      </c>
      <c r="AC48" s="19" t="str">
        <f aca="false">IF(COUNT(Q48,R48)&lt;&gt;2,"",IF(OR(Q48&lt;=0,R48&lt;=0),"NM",Q48/R48))</f>
        <v/>
      </c>
      <c r="AD48" s="19" t="str">
        <f aca="false">IF(COUNT(Q48,Z48)&lt;&gt;2,"",IF(OR(Q48&lt;=0,Z48&lt;=0),"NM",Q48/Z48))</f>
        <v/>
      </c>
      <c r="AE48" s="19" t="str">
        <f aca="false">IF(COUNT(Q48,U48)&lt;&gt;2,"",IF(OR(Q48&lt;=0,U48&lt;=0),"NM",Q48/U48))</f>
        <v/>
      </c>
      <c r="AF48" s="19" t="str">
        <f aca="false">IF(COUNT(Q48,V48)&lt;&gt;2,"",IF(OR(Q48&lt;=0,V48&lt;=0),"NM",Q48/V48))</f>
        <v/>
      </c>
      <c r="AG48" s="19" t="str">
        <f aca="false">IF(COUNT(Q48,W48)&lt;&gt;2,"",IF(OR(Q48&lt;=0,W48&lt;=0),"NM",Q48/W48))</f>
        <v/>
      </c>
      <c r="AH48" s="20" t="str">
        <f aca="false">IF(OR(NOT(ISNUMBER(Controls!$C$11)),Controls!$C$11&lt;1,Controls!$C$11&gt;5,Controls!$C$11&lt;&gt;INT(Controls!$C$11)),"",INDEX(AC48:AG48,1,Controls!$C$11))</f>
        <v/>
      </c>
      <c r="AI48" s="1" t="str">
        <f aca="false">IF(A48="","",IF(COUNTIFS($A$10:$A$309,A48)&lt;&gt;1,"Duplicate ID",IF(OR(B48&lt;&gt;Controls!$C$9,C48&lt;&gt;Controls!$C$10),"Other peer group",IF(OR(H48&lt;&gt;"Yes",G48="Excluded",G48="Adjacent",G48="Watchlist"),"Excluded",IF(OR(I48&lt;&gt;"Yes",D48="",E48="",J48="",K48="",L48="",X48="",Controls!$C$10="",Controls!$C$8="",Controls!$C$20="",Controls!$C$21="",M48&lt;&gt;Controls!$C$8,NOT(ISNUMBER(N48)),N48&lt;=0,N48&lt;&gt;Controls!$C$7,NOT(ISNUMBER(O48)),O48&gt;N48,AND(Controls!$C$11&gt;=4,OR(NOT(ISNUMBER(P48)),P48&lt;=N48)),AND(Controls!$C$11=2,T48&lt;&gt;0,Y48=""),AND(G48&lt;&gt;"Core",G48&lt;&gt;"Secondary")),"Review inputs / basis",IF(NOT(ISNUMBER(AH48)),"Missing / NM metric","Eligible"))))))</f>
        <v/>
      </c>
      <c r="AJ48" s="20" t="str">
        <f aca="false">IF(AND(AI48="Eligible",G48="Core"),AH48,"")</f>
        <v/>
      </c>
      <c r="AK48" s="20" t="str">
        <f aca="false">IF(AI48="Eligible",AH48,"")</f>
        <v/>
      </c>
      <c r="AL48" s="1" t="str">
        <f aca="false">IF(NOT(ISNUMBER(AJ48)),"",IF($A$6&lt;5,"Fewer than 5 core",IF(OR(AJ48&lt;$B$6-1.5*($D$6-$B$6),AJ48&gt;$D$6+1.5*($D$6-$B$6)),"Review outlier","Within IQR fences")))</f>
        <v/>
      </c>
      <c r="AM48" s="1"/>
      <c r="AN48" s="1"/>
      <c r="AO48" s="1"/>
      <c r="AP48" s="1"/>
    </row>
    <row r="49" customFormat="false" ht="24.75" hidden="false" customHeight="true" outlineLevel="0" collapsed="false">
      <c r="A49" s="15"/>
      <c r="B49" s="15"/>
      <c r="C49" s="15"/>
      <c r="D49" s="15"/>
      <c r="E49" s="15"/>
      <c r="F49" s="15"/>
      <c r="G49" s="15"/>
      <c r="H49" s="15"/>
      <c r="I49" s="15"/>
      <c r="J49" s="15"/>
      <c r="K49" s="15"/>
      <c r="L49" s="15"/>
      <c r="M49" s="15"/>
      <c r="N49" s="16"/>
      <c r="O49" s="16"/>
      <c r="P49" s="16"/>
      <c r="Q49" s="17"/>
      <c r="R49" s="17"/>
      <c r="S49" s="17"/>
      <c r="T49" s="17"/>
      <c r="U49" s="17"/>
      <c r="V49" s="17"/>
      <c r="W49" s="17"/>
      <c r="X49" s="17"/>
      <c r="Y49" s="17"/>
      <c r="Z49" s="7" t="str">
        <f aca="false">IF(COUNT(S49:T49)&lt;&gt;2,"",SUM(S49:T49))</f>
        <v/>
      </c>
      <c r="AA49" s="18" t="str">
        <f aca="false">IF(OR(NOT(ISNUMBER(Z49)),NOT(ISNUMBER(R49)),R49&lt;=0),"",Z49/R49)</f>
        <v/>
      </c>
      <c r="AB49" s="18" t="str">
        <f aca="false">IF(OR(COUNT(R49,V49)&lt;&gt;2,R49&lt;=0),"",V49/R49-1)</f>
        <v/>
      </c>
      <c r="AC49" s="19" t="str">
        <f aca="false">IF(COUNT(Q49,R49)&lt;&gt;2,"",IF(OR(Q49&lt;=0,R49&lt;=0),"NM",Q49/R49))</f>
        <v/>
      </c>
      <c r="AD49" s="19" t="str">
        <f aca="false">IF(COUNT(Q49,Z49)&lt;&gt;2,"",IF(OR(Q49&lt;=0,Z49&lt;=0),"NM",Q49/Z49))</f>
        <v/>
      </c>
      <c r="AE49" s="19" t="str">
        <f aca="false">IF(COUNT(Q49,U49)&lt;&gt;2,"",IF(OR(Q49&lt;=0,U49&lt;=0),"NM",Q49/U49))</f>
        <v/>
      </c>
      <c r="AF49" s="19" t="str">
        <f aca="false">IF(COUNT(Q49,V49)&lt;&gt;2,"",IF(OR(Q49&lt;=0,V49&lt;=0),"NM",Q49/V49))</f>
        <v/>
      </c>
      <c r="AG49" s="19" t="str">
        <f aca="false">IF(COUNT(Q49,W49)&lt;&gt;2,"",IF(OR(Q49&lt;=0,W49&lt;=0),"NM",Q49/W49))</f>
        <v/>
      </c>
      <c r="AH49" s="20" t="str">
        <f aca="false">IF(OR(NOT(ISNUMBER(Controls!$C$11)),Controls!$C$11&lt;1,Controls!$C$11&gt;5,Controls!$C$11&lt;&gt;INT(Controls!$C$11)),"",INDEX(AC49:AG49,1,Controls!$C$11))</f>
        <v/>
      </c>
      <c r="AI49" s="1" t="str">
        <f aca="false">IF(A49="","",IF(COUNTIFS($A$10:$A$309,A49)&lt;&gt;1,"Duplicate ID",IF(OR(B49&lt;&gt;Controls!$C$9,C49&lt;&gt;Controls!$C$10),"Other peer group",IF(OR(H49&lt;&gt;"Yes",G49="Excluded",G49="Adjacent",G49="Watchlist"),"Excluded",IF(OR(I49&lt;&gt;"Yes",D49="",E49="",J49="",K49="",L49="",X49="",Controls!$C$10="",Controls!$C$8="",Controls!$C$20="",Controls!$C$21="",M49&lt;&gt;Controls!$C$8,NOT(ISNUMBER(N49)),N49&lt;=0,N49&lt;&gt;Controls!$C$7,NOT(ISNUMBER(O49)),O49&gt;N49,AND(Controls!$C$11&gt;=4,OR(NOT(ISNUMBER(P49)),P49&lt;=N49)),AND(Controls!$C$11=2,T49&lt;&gt;0,Y49=""),AND(G49&lt;&gt;"Core",G49&lt;&gt;"Secondary")),"Review inputs / basis",IF(NOT(ISNUMBER(AH49)),"Missing / NM metric","Eligible"))))))</f>
        <v/>
      </c>
      <c r="AJ49" s="20" t="str">
        <f aca="false">IF(AND(AI49="Eligible",G49="Core"),AH49,"")</f>
        <v/>
      </c>
      <c r="AK49" s="20" t="str">
        <f aca="false">IF(AI49="Eligible",AH49,"")</f>
        <v/>
      </c>
      <c r="AL49" s="1" t="str">
        <f aca="false">IF(NOT(ISNUMBER(AJ49)),"",IF($A$6&lt;5,"Fewer than 5 core",IF(OR(AJ49&lt;$B$6-1.5*($D$6-$B$6),AJ49&gt;$D$6+1.5*($D$6-$B$6)),"Review outlier","Within IQR fences")))</f>
        <v/>
      </c>
      <c r="AM49" s="1"/>
      <c r="AN49" s="1"/>
      <c r="AO49" s="1"/>
      <c r="AP49" s="1"/>
    </row>
    <row r="50" customFormat="false" ht="24.75" hidden="false" customHeight="true" outlineLevel="0" collapsed="false">
      <c r="A50" s="15"/>
      <c r="B50" s="15"/>
      <c r="C50" s="15"/>
      <c r="D50" s="15"/>
      <c r="E50" s="15"/>
      <c r="F50" s="15"/>
      <c r="G50" s="15"/>
      <c r="H50" s="15"/>
      <c r="I50" s="15"/>
      <c r="J50" s="15"/>
      <c r="K50" s="15"/>
      <c r="L50" s="15"/>
      <c r="M50" s="15"/>
      <c r="N50" s="16"/>
      <c r="O50" s="16"/>
      <c r="P50" s="16"/>
      <c r="Q50" s="17"/>
      <c r="R50" s="17"/>
      <c r="S50" s="17"/>
      <c r="T50" s="17"/>
      <c r="U50" s="17"/>
      <c r="V50" s="17"/>
      <c r="W50" s="17"/>
      <c r="X50" s="17"/>
      <c r="Y50" s="17"/>
      <c r="Z50" s="7" t="str">
        <f aca="false">IF(COUNT(S50:T50)&lt;&gt;2,"",SUM(S50:T50))</f>
        <v/>
      </c>
      <c r="AA50" s="18" t="str">
        <f aca="false">IF(OR(NOT(ISNUMBER(Z50)),NOT(ISNUMBER(R50)),R50&lt;=0),"",Z50/R50)</f>
        <v/>
      </c>
      <c r="AB50" s="18" t="str">
        <f aca="false">IF(OR(COUNT(R50,V50)&lt;&gt;2,R50&lt;=0),"",V50/R50-1)</f>
        <v/>
      </c>
      <c r="AC50" s="19" t="str">
        <f aca="false">IF(COUNT(Q50,R50)&lt;&gt;2,"",IF(OR(Q50&lt;=0,R50&lt;=0),"NM",Q50/R50))</f>
        <v/>
      </c>
      <c r="AD50" s="19" t="str">
        <f aca="false">IF(COUNT(Q50,Z50)&lt;&gt;2,"",IF(OR(Q50&lt;=0,Z50&lt;=0),"NM",Q50/Z50))</f>
        <v/>
      </c>
      <c r="AE50" s="19" t="str">
        <f aca="false">IF(COUNT(Q50,U50)&lt;&gt;2,"",IF(OR(Q50&lt;=0,U50&lt;=0),"NM",Q50/U50))</f>
        <v/>
      </c>
      <c r="AF50" s="19" t="str">
        <f aca="false">IF(COUNT(Q50,V50)&lt;&gt;2,"",IF(OR(Q50&lt;=0,V50&lt;=0),"NM",Q50/V50))</f>
        <v/>
      </c>
      <c r="AG50" s="19" t="str">
        <f aca="false">IF(COUNT(Q50,W50)&lt;&gt;2,"",IF(OR(Q50&lt;=0,W50&lt;=0),"NM",Q50/W50))</f>
        <v/>
      </c>
      <c r="AH50" s="20" t="str">
        <f aca="false">IF(OR(NOT(ISNUMBER(Controls!$C$11)),Controls!$C$11&lt;1,Controls!$C$11&gt;5,Controls!$C$11&lt;&gt;INT(Controls!$C$11)),"",INDEX(AC50:AG50,1,Controls!$C$11))</f>
        <v/>
      </c>
      <c r="AI50" s="1" t="str">
        <f aca="false">IF(A50="","",IF(COUNTIFS($A$10:$A$309,A50)&lt;&gt;1,"Duplicate ID",IF(OR(B50&lt;&gt;Controls!$C$9,C50&lt;&gt;Controls!$C$10),"Other peer group",IF(OR(H50&lt;&gt;"Yes",G50="Excluded",G50="Adjacent",G50="Watchlist"),"Excluded",IF(OR(I50&lt;&gt;"Yes",D50="",E50="",J50="",K50="",L50="",X50="",Controls!$C$10="",Controls!$C$8="",Controls!$C$20="",Controls!$C$21="",M50&lt;&gt;Controls!$C$8,NOT(ISNUMBER(N50)),N50&lt;=0,N50&lt;&gt;Controls!$C$7,NOT(ISNUMBER(O50)),O50&gt;N50,AND(Controls!$C$11&gt;=4,OR(NOT(ISNUMBER(P50)),P50&lt;=N50)),AND(Controls!$C$11=2,T50&lt;&gt;0,Y50=""),AND(G50&lt;&gt;"Core",G50&lt;&gt;"Secondary")),"Review inputs / basis",IF(NOT(ISNUMBER(AH50)),"Missing / NM metric","Eligible"))))))</f>
        <v/>
      </c>
      <c r="AJ50" s="20" t="str">
        <f aca="false">IF(AND(AI50="Eligible",G50="Core"),AH50,"")</f>
        <v/>
      </c>
      <c r="AK50" s="20" t="str">
        <f aca="false">IF(AI50="Eligible",AH50,"")</f>
        <v/>
      </c>
      <c r="AL50" s="1" t="str">
        <f aca="false">IF(NOT(ISNUMBER(AJ50)),"",IF($A$6&lt;5,"Fewer than 5 core",IF(OR(AJ50&lt;$B$6-1.5*($D$6-$B$6),AJ50&gt;$D$6+1.5*($D$6-$B$6)),"Review outlier","Within IQR fences")))</f>
        <v/>
      </c>
      <c r="AM50" s="1"/>
      <c r="AN50" s="1"/>
      <c r="AO50" s="1"/>
      <c r="AP50" s="1"/>
    </row>
    <row r="51" customFormat="false" ht="24.75" hidden="false" customHeight="true" outlineLevel="0" collapsed="false">
      <c r="A51" s="15"/>
      <c r="B51" s="15"/>
      <c r="C51" s="15"/>
      <c r="D51" s="15"/>
      <c r="E51" s="15"/>
      <c r="F51" s="15"/>
      <c r="G51" s="15"/>
      <c r="H51" s="15"/>
      <c r="I51" s="15"/>
      <c r="J51" s="15"/>
      <c r="K51" s="15"/>
      <c r="L51" s="15"/>
      <c r="M51" s="15"/>
      <c r="N51" s="16"/>
      <c r="O51" s="16"/>
      <c r="P51" s="16"/>
      <c r="Q51" s="17"/>
      <c r="R51" s="17"/>
      <c r="S51" s="17"/>
      <c r="T51" s="17"/>
      <c r="U51" s="17"/>
      <c r="V51" s="17"/>
      <c r="W51" s="17"/>
      <c r="X51" s="17"/>
      <c r="Y51" s="17"/>
      <c r="Z51" s="7" t="str">
        <f aca="false">IF(COUNT(S51:T51)&lt;&gt;2,"",SUM(S51:T51))</f>
        <v/>
      </c>
      <c r="AA51" s="18" t="str">
        <f aca="false">IF(OR(NOT(ISNUMBER(Z51)),NOT(ISNUMBER(R51)),R51&lt;=0),"",Z51/R51)</f>
        <v/>
      </c>
      <c r="AB51" s="18" t="str">
        <f aca="false">IF(OR(COUNT(R51,V51)&lt;&gt;2,R51&lt;=0),"",V51/R51-1)</f>
        <v/>
      </c>
      <c r="AC51" s="19" t="str">
        <f aca="false">IF(COUNT(Q51,R51)&lt;&gt;2,"",IF(OR(Q51&lt;=0,R51&lt;=0),"NM",Q51/R51))</f>
        <v/>
      </c>
      <c r="AD51" s="19" t="str">
        <f aca="false">IF(COUNT(Q51,Z51)&lt;&gt;2,"",IF(OR(Q51&lt;=0,Z51&lt;=0),"NM",Q51/Z51))</f>
        <v/>
      </c>
      <c r="AE51" s="19" t="str">
        <f aca="false">IF(COUNT(Q51,U51)&lt;&gt;2,"",IF(OR(Q51&lt;=0,U51&lt;=0),"NM",Q51/U51))</f>
        <v/>
      </c>
      <c r="AF51" s="19" t="str">
        <f aca="false">IF(COUNT(Q51,V51)&lt;&gt;2,"",IF(OR(Q51&lt;=0,V51&lt;=0),"NM",Q51/V51))</f>
        <v/>
      </c>
      <c r="AG51" s="19" t="str">
        <f aca="false">IF(COUNT(Q51,W51)&lt;&gt;2,"",IF(OR(Q51&lt;=0,W51&lt;=0),"NM",Q51/W51))</f>
        <v/>
      </c>
      <c r="AH51" s="20" t="str">
        <f aca="false">IF(OR(NOT(ISNUMBER(Controls!$C$11)),Controls!$C$11&lt;1,Controls!$C$11&gt;5,Controls!$C$11&lt;&gt;INT(Controls!$C$11)),"",INDEX(AC51:AG51,1,Controls!$C$11))</f>
        <v/>
      </c>
      <c r="AI51" s="1" t="str">
        <f aca="false">IF(A51="","",IF(COUNTIFS($A$10:$A$309,A51)&lt;&gt;1,"Duplicate ID",IF(OR(B51&lt;&gt;Controls!$C$9,C51&lt;&gt;Controls!$C$10),"Other peer group",IF(OR(H51&lt;&gt;"Yes",G51="Excluded",G51="Adjacent",G51="Watchlist"),"Excluded",IF(OR(I51&lt;&gt;"Yes",D51="",E51="",J51="",K51="",L51="",X51="",Controls!$C$10="",Controls!$C$8="",Controls!$C$20="",Controls!$C$21="",M51&lt;&gt;Controls!$C$8,NOT(ISNUMBER(N51)),N51&lt;=0,N51&lt;&gt;Controls!$C$7,NOT(ISNUMBER(O51)),O51&gt;N51,AND(Controls!$C$11&gt;=4,OR(NOT(ISNUMBER(P51)),P51&lt;=N51)),AND(Controls!$C$11=2,T51&lt;&gt;0,Y51=""),AND(G51&lt;&gt;"Core",G51&lt;&gt;"Secondary")),"Review inputs / basis",IF(NOT(ISNUMBER(AH51)),"Missing / NM metric","Eligible"))))))</f>
        <v/>
      </c>
      <c r="AJ51" s="20" t="str">
        <f aca="false">IF(AND(AI51="Eligible",G51="Core"),AH51,"")</f>
        <v/>
      </c>
      <c r="AK51" s="20" t="str">
        <f aca="false">IF(AI51="Eligible",AH51,"")</f>
        <v/>
      </c>
      <c r="AL51" s="1" t="str">
        <f aca="false">IF(NOT(ISNUMBER(AJ51)),"",IF($A$6&lt;5,"Fewer than 5 core",IF(OR(AJ51&lt;$B$6-1.5*($D$6-$B$6),AJ51&gt;$D$6+1.5*($D$6-$B$6)),"Review outlier","Within IQR fences")))</f>
        <v/>
      </c>
      <c r="AM51" s="1"/>
      <c r="AN51" s="1"/>
      <c r="AO51" s="1"/>
      <c r="AP51" s="1"/>
    </row>
    <row r="52" customFormat="false" ht="24.75" hidden="false" customHeight="true" outlineLevel="0" collapsed="false">
      <c r="A52" s="15"/>
      <c r="B52" s="15"/>
      <c r="C52" s="15"/>
      <c r="D52" s="15"/>
      <c r="E52" s="15"/>
      <c r="F52" s="15"/>
      <c r="G52" s="15"/>
      <c r="H52" s="15"/>
      <c r="I52" s="15"/>
      <c r="J52" s="15"/>
      <c r="K52" s="15"/>
      <c r="L52" s="15"/>
      <c r="M52" s="15"/>
      <c r="N52" s="16"/>
      <c r="O52" s="16"/>
      <c r="P52" s="16"/>
      <c r="Q52" s="17"/>
      <c r="R52" s="17"/>
      <c r="S52" s="17"/>
      <c r="T52" s="17"/>
      <c r="U52" s="17"/>
      <c r="V52" s="17"/>
      <c r="W52" s="17"/>
      <c r="X52" s="17"/>
      <c r="Y52" s="17"/>
      <c r="Z52" s="7" t="str">
        <f aca="false">IF(COUNT(S52:T52)&lt;&gt;2,"",SUM(S52:T52))</f>
        <v/>
      </c>
      <c r="AA52" s="18" t="str">
        <f aca="false">IF(OR(NOT(ISNUMBER(Z52)),NOT(ISNUMBER(R52)),R52&lt;=0),"",Z52/R52)</f>
        <v/>
      </c>
      <c r="AB52" s="18" t="str">
        <f aca="false">IF(OR(COUNT(R52,V52)&lt;&gt;2,R52&lt;=0),"",V52/R52-1)</f>
        <v/>
      </c>
      <c r="AC52" s="19" t="str">
        <f aca="false">IF(COUNT(Q52,R52)&lt;&gt;2,"",IF(OR(Q52&lt;=0,R52&lt;=0),"NM",Q52/R52))</f>
        <v/>
      </c>
      <c r="AD52" s="19" t="str">
        <f aca="false">IF(COUNT(Q52,Z52)&lt;&gt;2,"",IF(OR(Q52&lt;=0,Z52&lt;=0),"NM",Q52/Z52))</f>
        <v/>
      </c>
      <c r="AE52" s="19" t="str">
        <f aca="false">IF(COUNT(Q52,U52)&lt;&gt;2,"",IF(OR(Q52&lt;=0,U52&lt;=0),"NM",Q52/U52))</f>
        <v/>
      </c>
      <c r="AF52" s="19" t="str">
        <f aca="false">IF(COUNT(Q52,V52)&lt;&gt;2,"",IF(OR(Q52&lt;=0,V52&lt;=0),"NM",Q52/V52))</f>
        <v/>
      </c>
      <c r="AG52" s="19" t="str">
        <f aca="false">IF(COUNT(Q52,W52)&lt;&gt;2,"",IF(OR(Q52&lt;=0,W52&lt;=0),"NM",Q52/W52))</f>
        <v/>
      </c>
      <c r="AH52" s="20" t="str">
        <f aca="false">IF(OR(NOT(ISNUMBER(Controls!$C$11)),Controls!$C$11&lt;1,Controls!$C$11&gt;5,Controls!$C$11&lt;&gt;INT(Controls!$C$11)),"",INDEX(AC52:AG52,1,Controls!$C$11))</f>
        <v/>
      </c>
      <c r="AI52" s="1" t="str">
        <f aca="false">IF(A52="","",IF(COUNTIFS($A$10:$A$309,A52)&lt;&gt;1,"Duplicate ID",IF(OR(B52&lt;&gt;Controls!$C$9,C52&lt;&gt;Controls!$C$10),"Other peer group",IF(OR(H52&lt;&gt;"Yes",G52="Excluded",G52="Adjacent",G52="Watchlist"),"Excluded",IF(OR(I52&lt;&gt;"Yes",D52="",E52="",J52="",K52="",L52="",X52="",Controls!$C$10="",Controls!$C$8="",Controls!$C$20="",Controls!$C$21="",M52&lt;&gt;Controls!$C$8,NOT(ISNUMBER(N52)),N52&lt;=0,N52&lt;&gt;Controls!$C$7,NOT(ISNUMBER(O52)),O52&gt;N52,AND(Controls!$C$11&gt;=4,OR(NOT(ISNUMBER(P52)),P52&lt;=N52)),AND(Controls!$C$11=2,T52&lt;&gt;0,Y52=""),AND(G52&lt;&gt;"Core",G52&lt;&gt;"Secondary")),"Review inputs / basis",IF(NOT(ISNUMBER(AH52)),"Missing / NM metric","Eligible"))))))</f>
        <v/>
      </c>
      <c r="AJ52" s="20" t="str">
        <f aca="false">IF(AND(AI52="Eligible",G52="Core"),AH52,"")</f>
        <v/>
      </c>
      <c r="AK52" s="20" t="str">
        <f aca="false">IF(AI52="Eligible",AH52,"")</f>
        <v/>
      </c>
      <c r="AL52" s="1" t="str">
        <f aca="false">IF(NOT(ISNUMBER(AJ52)),"",IF($A$6&lt;5,"Fewer than 5 core",IF(OR(AJ52&lt;$B$6-1.5*($D$6-$B$6),AJ52&gt;$D$6+1.5*($D$6-$B$6)),"Review outlier","Within IQR fences")))</f>
        <v/>
      </c>
      <c r="AM52" s="1"/>
      <c r="AN52" s="1"/>
      <c r="AO52" s="1"/>
      <c r="AP52" s="1"/>
    </row>
    <row r="53" customFormat="false" ht="24.75" hidden="false" customHeight="true" outlineLevel="0" collapsed="false">
      <c r="A53" s="15"/>
      <c r="B53" s="15"/>
      <c r="C53" s="15"/>
      <c r="D53" s="15"/>
      <c r="E53" s="15"/>
      <c r="F53" s="15"/>
      <c r="G53" s="15"/>
      <c r="H53" s="15"/>
      <c r="I53" s="15"/>
      <c r="J53" s="15"/>
      <c r="K53" s="15"/>
      <c r="L53" s="15"/>
      <c r="M53" s="15"/>
      <c r="N53" s="16"/>
      <c r="O53" s="16"/>
      <c r="P53" s="16"/>
      <c r="Q53" s="17"/>
      <c r="R53" s="17"/>
      <c r="S53" s="17"/>
      <c r="T53" s="17"/>
      <c r="U53" s="17"/>
      <c r="V53" s="17"/>
      <c r="W53" s="17"/>
      <c r="X53" s="17"/>
      <c r="Y53" s="17"/>
      <c r="Z53" s="7" t="str">
        <f aca="false">IF(COUNT(S53:T53)&lt;&gt;2,"",SUM(S53:T53))</f>
        <v/>
      </c>
      <c r="AA53" s="18" t="str">
        <f aca="false">IF(OR(NOT(ISNUMBER(Z53)),NOT(ISNUMBER(R53)),R53&lt;=0),"",Z53/R53)</f>
        <v/>
      </c>
      <c r="AB53" s="18" t="str">
        <f aca="false">IF(OR(COUNT(R53,V53)&lt;&gt;2,R53&lt;=0),"",V53/R53-1)</f>
        <v/>
      </c>
      <c r="AC53" s="19" t="str">
        <f aca="false">IF(COUNT(Q53,R53)&lt;&gt;2,"",IF(OR(Q53&lt;=0,R53&lt;=0),"NM",Q53/R53))</f>
        <v/>
      </c>
      <c r="AD53" s="19" t="str">
        <f aca="false">IF(COUNT(Q53,Z53)&lt;&gt;2,"",IF(OR(Q53&lt;=0,Z53&lt;=0),"NM",Q53/Z53))</f>
        <v/>
      </c>
      <c r="AE53" s="19" t="str">
        <f aca="false">IF(COUNT(Q53,U53)&lt;&gt;2,"",IF(OR(Q53&lt;=0,U53&lt;=0),"NM",Q53/U53))</f>
        <v/>
      </c>
      <c r="AF53" s="19" t="str">
        <f aca="false">IF(COUNT(Q53,V53)&lt;&gt;2,"",IF(OR(Q53&lt;=0,V53&lt;=0),"NM",Q53/V53))</f>
        <v/>
      </c>
      <c r="AG53" s="19" t="str">
        <f aca="false">IF(COUNT(Q53,W53)&lt;&gt;2,"",IF(OR(Q53&lt;=0,W53&lt;=0),"NM",Q53/W53))</f>
        <v/>
      </c>
      <c r="AH53" s="20" t="str">
        <f aca="false">IF(OR(NOT(ISNUMBER(Controls!$C$11)),Controls!$C$11&lt;1,Controls!$C$11&gt;5,Controls!$C$11&lt;&gt;INT(Controls!$C$11)),"",INDEX(AC53:AG53,1,Controls!$C$11))</f>
        <v/>
      </c>
      <c r="AI53" s="1" t="str">
        <f aca="false">IF(A53="","",IF(COUNTIFS($A$10:$A$309,A53)&lt;&gt;1,"Duplicate ID",IF(OR(B53&lt;&gt;Controls!$C$9,C53&lt;&gt;Controls!$C$10),"Other peer group",IF(OR(H53&lt;&gt;"Yes",G53="Excluded",G53="Adjacent",G53="Watchlist"),"Excluded",IF(OR(I53&lt;&gt;"Yes",D53="",E53="",J53="",K53="",L53="",X53="",Controls!$C$10="",Controls!$C$8="",Controls!$C$20="",Controls!$C$21="",M53&lt;&gt;Controls!$C$8,NOT(ISNUMBER(N53)),N53&lt;=0,N53&lt;&gt;Controls!$C$7,NOT(ISNUMBER(O53)),O53&gt;N53,AND(Controls!$C$11&gt;=4,OR(NOT(ISNUMBER(P53)),P53&lt;=N53)),AND(Controls!$C$11=2,T53&lt;&gt;0,Y53=""),AND(G53&lt;&gt;"Core",G53&lt;&gt;"Secondary")),"Review inputs / basis",IF(NOT(ISNUMBER(AH53)),"Missing / NM metric","Eligible"))))))</f>
        <v/>
      </c>
      <c r="AJ53" s="20" t="str">
        <f aca="false">IF(AND(AI53="Eligible",G53="Core"),AH53,"")</f>
        <v/>
      </c>
      <c r="AK53" s="20" t="str">
        <f aca="false">IF(AI53="Eligible",AH53,"")</f>
        <v/>
      </c>
      <c r="AL53" s="1" t="str">
        <f aca="false">IF(NOT(ISNUMBER(AJ53)),"",IF($A$6&lt;5,"Fewer than 5 core",IF(OR(AJ53&lt;$B$6-1.5*($D$6-$B$6),AJ53&gt;$D$6+1.5*($D$6-$B$6)),"Review outlier","Within IQR fences")))</f>
        <v/>
      </c>
      <c r="AM53" s="1"/>
      <c r="AN53" s="1"/>
      <c r="AO53" s="1"/>
      <c r="AP53" s="1"/>
    </row>
    <row r="54" customFormat="false" ht="24.75" hidden="false" customHeight="true" outlineLevel="0" collapsed="false">
      <c r="A54" s="15"/>
      <c r="B54" s="15"/>
      <c r="C54" s="15"/>
      <c r="D54" s="15"/>
      <c r="E54" s="15"/>
      <c r="F54" s="15"/>
      <c r="G54" s="15"/>
      <c r="H54" s="15"/>
      <c r="I54" s="15"/>
      <c r="J54" s="15"/>
      <c r="K54" s="15"/>
      <c r="L54" s="15"/>
      <c r="M54" s="15"/>
      <c r="N54" s="16"/>
      <c r="O54" s="16"/>
      <c r="P54" s="16"/>
      <c r="Q54" s="17"/>
      <c r="R54" s="17"/>
      <c r="S54" s="17"/>
      <c r="T54" s="17"/>
      <c r="U54" s="17"/>
      <c r="V54" s="17"/>
      <c r="W54" s="17"/>
      <c r="X54" s="17"/>
      <c r="Y54" s="17"/>
      <c r="Z54" s="7" t="str">
        <f aca="false">IF(COUNT(S54:T54)&lt;&gt;2,"",SUM(S54:T54))</f>
        <v/>
      </c>
      <c r="AA54" s="18" t="str">
        <f aca="false">IF(OR(NOT(ISNUMBER(Z54)),NOT(ISNUMBER(R54)),R54&lt;=0),"",Z54/R54)</f>
        <v/>
      </c>
      <c r="AB54" s="18" t="str">
        <f aca="false">IF(OR(COUNT(R54,V54)&lt;&gt;2,R54&lt;=0),"",V54/R54-1)</f>
        <v/>
      </c>
      <c r="AC54" s="19" t="str">
        <f aca="false">IF(COUNT(Q54,R54)&lt;&gt;2,"",IF(OR(Q54&lt;=0,R54&lt;=0),"NM",Q54/R54))</f>
        <v/>
      </c>
      <c r="AD54" s="19" t="str">
        <f aca="false">IF(COUNT(Q54,Z54)&lt;&gt;2,"",IF(OR(Q54&lt;=0,Z54&lt;=0),"NM",Q54/Z54))</f>
        <v/>
      </c>
      <c r="AE54" s="19" t="str">
        <f aca="false">IF(COUNT(Q54,U54)&lt;&gt;2,"",IF(OR(Q54&lt;=0,U54&lt;=0),"NM",Q54/U54))</f>
        <v/>
      </c>
      <c r="AF54" s="19" t="str">
        <f aca="false">IF(COUNT(Q54,V54)&lt;&gt;2,"",IF(OR(Q54&lt;=0,V54&lt;=0),"NM",Q54/V54))</f>
        <v/>
      </c>
      <c r="AG54" s="19" t="str">
        <f aca="false">IF(COUNT(Q54,W54)&lt;&gt;2,"",IF(OR(Q54&lt;=0,W54&lt;=0),"NM",Q54/W54))</f>
        <v/>
      </c>
      <c r="AH54" s="20" t="str">
        <f aca="false">IF(OR(NOT(ISNUMBER(Controls!$C$11)),Controls!$C$11&lt;1,Controls!$C$11&gt;5,Controls!$C$11&lt;&gt;INT(Controls!$C$11)),"",INDEX(AC54:AG54,1,Controls!$C$11))</f>
        <v/>
      </c>
      <c r="AI54" s="1" t="str">
        <f aca="false">IF(A54="","",IF(COUNTIFS($A$10:$A$309,A54)&lt;&gt;1,"Duplicate ID",IF(OR(B54&lt;&gt;Controls!$C$9,C54&lt;&gt;Controls!$C$10),"Other peer group",IF(OR(H54&lt;&gt;"Yes",G54="Excluded",G54="Adjacent",G54="Watchlist"),"Excluded",IF(OR(I54&lt;&gt;"Yes",D54="",E54="",J54="",K54="",L54="",X54="",Controls!$C$10="",Controls!$C$8="",Controls!$C$20="",Controls!$C$21="",M54&lt;&gt;Controls!$C$8,NOT(ISNUMBER(N54)),N54&lt;=0,N54&lt;&gt;Controls!$C$7,NOT(ISNUMBER(O54)),O54&gt;N54,AND(Controls!$C$11&gt;=4,OR(NOT(ISNUMBER(P54)),P54&lt;=N54)),AND(Controls!$C$11=2,T54&lt;&gt;0,Y54=""),AND(G54&lt;&gt;"Core",G54&lt;&gt;"Secondary")),"Review inputs / basis",IF(NOT(ISNUMBER(AH54)),"Missing / NM metric","Eligible"))))))</f>
        <v/>
      </c>
      <c r="AJ54" s="20" t="str">
        <f aca="false">IF(AND(AI54="Eligible",G54="Core"),AH54,"")</f>
        <v/>
      </c>
      <c r="AK54" s="20" t="str">
        <f aca="false">IF(AI54="Eligible",AH54,"")</f>
        <v/>
      </c>
      <c r="AL54" s="1" t="str">
        <f aca="false">IF(NOT(ISNUMBER(AJ54)),"",IF($A$6&lt;5,"Fewer than 5 core",IF(OR(AJ54&lt;$B$6-1.5*($D$6-$B$6),AJ54&gt;$D$6+1.5*($D$6-$B$6)),"Review outlier","Within IQR fences")))</f>
        <v/>
      </c>
      <c r="AM54" s="1"/>
      <c r="AN54" s="1"/>
      <c r="AO54" s="1"/>
      <c r="AP54" s="1"/>
    </row>
    <row r="55" customFormat="false" ht="24.75" hidden="false" customHeight="true" outlineLevel="0" collapsed="false">
      <c r="A55" s="15"/>
      <c r="B55" s="15"/>
      <c r="C55" s="15"/>
      <c r="D55" s="15"/>
      <c r="E55" s="15"/>
      <c r="F55" s="15"/>
      <c r="G55" s="15"/>
      <c r="H55" s="15"/>
      <c r="I55" s="15"/>
      <c r="J55" s="15"/>
      <c r="K55" s="15"/>
      <c r="L55" s="15"/>
      <c r="M55" s="15"/>
      <c r="N55" s="16"/>
      <c r="O55" s="16"/>
      <c r="P55" s="16"/>
      <c r="Q55" s="17"/>
      <c r="R55" s="17"/>
      <c r="S55" s="17"/>
      <c r="T55" s="17"/>
      <c r="U55" s="17"/>
      <c r="V55" s="17"/>
      <c r="W55" s="17"/>
      <c r="X55" s="17"/>
      <c r="Y55" s="17"/>
      <c r="Z55" s="7" t="str">
        <f aca="false">IF(COUNT(S55:T55)&lt;&gt;2,"",SUM(S55:T55))</f>
        <v/>
      </c>
      <c r="AA55" s="18" t="str">
        <f aca="false">IF(OR(NOT(ISNUMBER(Z55)),NOT(ISNUMBER(R55)),R55&lt;=0),"",Z55/R55)</f>
        <v/>
      </c>
      <c r="AB55" s="18" t="str">
        <f aca="false">IF(OR(COUNT(R55,V55)&lt;&gt;2,R55&lt;=0),"",V55/R55-1)</f>
        <v/>
      </c>
      <c r="AC55" s="19" t="str">
        <f aca="false">IF(COUNT(Q55,R55)&lt;&gt;2,"",IF(OR(Q55&lt;=0,R55&lt;=0),"NM",Q55/R55))</f>
        <v/>
      </c>
      <c r="AD55" s="19" t="str">
        <f aca="false">IF(COUNT(Q55,Z55)&lt;&gt;2,"",IF(OR(Q55&lt;=0,Z55&lt;=0),"NM",Q55/Z55))</f>
        <v/>
      </c>
      <c r="AE55" s="19" t="str">
        <f aca="false">IF(COUNT(Q55,U55)&lt;&gt;2,"",IF(OR(Q55&lt;=0,U55&lt;=0),"NM",Q55/U55))</f>
        <v/>
      </c>
      <c r="AF55" s="19" t="str">
        <f aca="false">IF(COUNT(Q55,V55)&lt;&gt;2,"",IF(OR(Q55&lt;=0,V55&lt;=0),"NM",Q55/V55))</f>
        <v/>
      </c>
      <c r="AG55" s="19" t="str">
        <f aca="false">IF(COUNT(Q55,W55)&lt;&gt;2,"",IF(OR(Q55&lt;=0,W55&lt;=0),"NM",Q55/W55))</f>
        <v/>
      </c>
      <c r="AH55" s="20" t="str">
        <f aca="false">IF(OR(NOT(ISNUMBER(Controls!$C$11)),Controls!$C$11&lt;1,Controls!$C$11&gt;5,Controls!$C$11&lt;&gt;INT(Controls!$C$11)),"",INDEX(AC55:AG55,1,Controls!$C$11))</f>
        <v/>
      </c>
      <c r="AI55" s="1" t="str">
        <f aca="false">IF(A55="","",IF(COUNTIFS($A$10:$A$309,A55)&lt;&gt;1,"Duplicate ID",IF(OR(B55&lt;&gt;Controls!$C$9,C55&lt;&gt;Controls!$C$10),"Other peer group",IF(OR(H55&lt;&gt;"Yes",G55="Excluded",G55="Adjacent",G55="Watchlist"),"Excluded",IF(OR(I55&lt;&gt;"Yes",D55="",E55="",J55="",K55="",L55="",X55="",Controls!$C$10="",Controls!$C$8="",Controls!$C$20="",Controls!$C$21="",M55&lt;&gt;Controls!$C$8,NOT(ISNUMBER(N55)),N55&lt;=0,N55&lt;&gt;Controls!$C$7,NOT(ISNUMBER(O55)),O55&gt;N55,AND(Controls!$C$11&gt;=4,OR(NOT(ISNUMBER(P55)),P55&lt;=N55)),AND(Controls!$C$11=2,T55&lt;&gt;0,Y55=""),AND(G55&lt;&gt;"Core",G55&lt;&gt;"Secondary")),"Review inputs / basis",IF(NOT(ISNUMBER(AH55)),"Missing / NM metric","Eligible"))))))</f>
        <v/>
      </c>
      <c r="AJ55" s="20" t="str">
        <f aca="false">IF(AND(AI55="Eligible",G55="Core"),AH55,"")</f>
        <v/>
      </c>
      <c r="AK55" s="20" t="str">
        <f aca="false">IF(AI55="Eligible",AH55,"")</f>
        <v/>
      </c>
      <c r="AL55" s="1" t="str">
        <f aca="false">IF(NOT(ISNUMBER(AJ55)),"",IF($A$6&lt;5,"Fewer than 5 core",IF(OR(AJ55&lt;$B$6-1.5*($D$6-$B$6),AJ55&gt;$D$6+1.5*($D$6-$B$6)),"Review outlier","Within IQR fences")))</f>
        <v/>
      </c>
      <c r="AM55" s="1"/>
      <c r="AN55" s="1"/>
      <c r="AO55" s="1"/>
      <c r="AP55" s="1"/>
    </row>
    <row r="56" customFormat="false" ht="24.75" hidden="false" customHeight="true" outlineLevel="0" collapsed="false">
      <c r="A56" s="15"/>
      <c r="B56" s="15"/>
      <c r="C56" s="15"/>
      <c r="D56" s="15"/>
      <c r="E56" s="15"/>
      <c r="F56" s="15"/>
      <c r="G56" s="15"/>
      <c r="H56" s="15"/>
      <c r="I56" s="15"/>
      <c r="J56" s="15"/>
      <c r="K56" s="15"/>
      <c r="L56" s="15"/>
      <c r="M56" s="15"/>
      <c r="N56" s="16"/>
      <c r="O56" s="16"/>
      <c r="P56" s="16"/>
      <c r="Q56" s="17"/>
      <c r="R56" s="17"/>
      <c r="S56" s="17"/>
      <c r="T56" s="17"/>
      <c r="U56" s="17"/>
      <c r="V56" s="17"/>
      <c r="W56" s="17"/>
      <c r="X56" s="17"/>
      <c r="Y56" s="17"/>
      <c r="Z56" s="7" t="str">
        <f aca="false">IF(COUNT(S56:T56)&lt;&gt;2,"",SUM(S56:T56))</f>
        <v/>
      </c>
      <c r="AA56" s="18" t="str">
        <f aca="false">IF(OR(NOT(ISNUMBER(Z56)),NOT(ISNUMBER(R56)),R56&lt;=0),"",Z56/R56)</f>
        <v/>
      </c>
      <c r="AB56" s="18" t="str">
        <f aca="false">IF(OR(COUNT(R56,V56)&lt;&gt;2,R56&lt;=0),"",V56/R56-1)</f>
        <v/>
      </c>
      <c r="AC56" s="19" t="str">
        <f aca="false">IF(COUNT(Q56,R56)&lt;&gt;2,"",IF(OR(Q56&lt;=0,R56&lt;=0),"NM",Q56/R56))</f>
        <v/>
      </c>
      <c r="AD56" s="19" t="str">
        <f aca="false">IF(COUNT(Q56,Z56)&lt;&gt;2,"",IF(OR(Q56&lt;=0,Z56&lt;=0),"NM",Q56/Z56))</f>
        <v/>
      </c>
      <c r="AE56" s="19" t="str">
        <f aca="false">IF(COUNT(Q56,U56)&lt;&gt;2,"",IF(OR(Q56&lt;=0,U56&lt;=0),"NM",Q56/U56))</f>
        <v/>
      </c>
      <c r="AF56" s="19" t="str">
        <f aca="false">IF(COUNT(Q56,V56)&lt;&gt;2,"",IF(OR(Q56&lt;=0,V56&lt;=0),"NM",Q56/V56))</f>
        <v/>
      </c>
      <c r="AG56" s="19" t="str">
        <f aca="false">IF(COUNT(Q56,W56)&lt;&gt;2,"",IF(OR(Q56&lt;=0,W56&lt;=0),"NM",Q56/W56))</f>
        <v/>
      </c>
      <c r="AH56" s="20" t="str">
        <f aca="false">IF(OR(NOT(ISNUMBER(Controls!$C$11)),Controls!$C$11&lt;1,Controls!$C$11&gt;5,Controls!$C$11&lt;&gt;INT(Controls!$C$11)),"",INDEX(AC56:AG56,1,Controls!$C$11))</f>
        <v/>
      </c>
      <c r="AI56" s="1" t="str">
        <f aca="false">IF(A56="","",IF(COUNTIFS($A$10:$A$309,A56)&lt;&gt;1,"Duplicate ID",IF(OR(B56&lt;&gt;Controls!$C$9,C56&lt;&gt;Controls!$C$10),"Other peer group",IF(OR(H56&lt;&gt;"Yes",G56="Excluded",G56="Adjacent",G56="Watchlist"),"Excluded",IF(OR(I56&lt;&gt;"Yes",D56="",E56="",J56="",K56="",L56="",X56="",Controls!$C$10="",Controls!$C$8="",Controls!$C$20="",Controls!$C$21="",M56&lt;&gt;Controls!$C$8,NOT(ISNUMBER(N56)),N56&lt;=0,N56&lt;&gt;Controls!$C$7,NOT(ISNUMBER(O56)),O56&gt;N56,AND(Controls!$C$11&gt;=4,OR(NOT(ISNUMBER(P56)),P56&lt;=N56)),AND(Controls!$C$11=2,T56&lt;&gt;0,Y56=""),AND(G56&lt;&gt;"Core",G56&lt;&gt;"Secondary")),"Review inputs / basis",IF(NOT(ISNUMBER(AH56)),"Missing / NM metric","Eligible"))))))</f>
        <v/>
      </c>
      <c r="AJ56" s="20" t="str">
        <f aca="false">IF(AND(AI56="Eligible",G56="Core"),AH56,"")</f>
        <v/>
      </c>
      <c r="AK56" s="20" t="str">
        <f aca="false">IF(AI56="Eligible",AH56,"")</f>
        <v/>
      </c>
      <c r="AL56" s="1" t="str">
        <f aca="false">IF(NOT(ISNUMBER(AJ56)),"",IF($A$6&lt;5,"Fewer than 5 core",IF(OR(AJ56&lt;$B$6-1.5*($D$6-$B$6),AJ56&gt;$D$6+1.5*($D$6-$B$6)),"Review outlier","Within IQR fences")))</f>
        <v/>
      </c>
      <c r="AM56" s="1"/>
      <c r="AN56" s="1"/>
      <c r="AO56" s="1"/>
      <c r="AP56" s="1"/>
    </row>
    <row r="57" customFormat="false" ht="24.75" hidden="false" customHeight="true" outlineLevel="0" collapsed="false">
      <c r="A57" s="15"/>
      <c r="B57" s="15"/>
      <c r="C57" s="15"/>
      <c r="D57" s="15"/>
      <c r="E57" s="15"/>
      <c r="F57" s="15"/>
      <c r="G57" s="15"/>
      <c r="H57" s="15"/>
      <c r="I57" s="15"/>
      <c r="J57" s="15"/>
      <c r="K57" s="15"/>
      <c r="L57" s="15"/>
      <c r="M57" s="15"/>
      <c r="N57" s="16"/>
      <c r="O57" s="16"/>
      <c r="P57" s="16"/>
      <c r="Q57" s="17"/>
      <c r="R57" s="17"/>
      <c r="S57" s="17"/>
      <c r="T57" s="17"/>
      <c r="U57" s="17"/>
      <c r="V57" s="17"/>
      <c r="W57" s="17"/>
      <c r="X57" s="17"/>
      <c r="Y57" s="17"/>
      <c r="Z57" s="7" t="str">
        <f aca="false">IF(COUNT(S57:T57)&lt;&gt;2,"",SUM(S57:T57))</f>
        <v/>
      </c>
      <c r="AA57" s="18" t="str">
        <f aca="false">IF(OR(NOT(ISNUMBER(Z57)),NOT(ISNUMBER(R57)),R57&lt;=0),"",Z57/R57)</f>
        <v/>
      </c>
      <c r="AB57" s="18" t="str">
        <f aca="false">IF(OR(COUNT(R57,V57)&lt;&gt;2,R57&lt;=0),"",V57/R57-1)</f>
        <v/>
      </c>
      <c r="AC57" s="19" t="str">
        <f aca="false">IF(COUNT(Q57,R57)&lt;&gt;2,"",IF(OR(Q57&lt;=0,R57&lt;=0),"NM",Q57/R57))</f>
        <v/>
      </c>
      <c r="AD57" s="19" t="str">
        <f aca="false">IF(COUNT(Q57,Z57)&lt;&gt;2,"",IF(OR(Q57&lt;=0,Z57&lt;=0),"NM",Q57/Z57))</f>
        <v/>
      </c>
      <c r="AE57" s="19" t="str">
        <f aca="false">IF(COUNT(Q57,U57)&lt;&gt;2,"",IF(OR(Q57&lt;=0,U57&lt;=0),"NM",Q57/U57))</f>
        <v/>
      </c>
      <c r="AF57" s="19" t="str">
        <f aca="false">IF(COUNT(Q57,V57)&lt;&gt;2,"",IF(OR(Q57&lt;=0,V57&lt;=0),"NM",Q57/V57))</f>
        <v/>
      </c>
      <c r="AG57" s="19" t="str">
        <f aca="false">IF(COUNT(Q57,W57)&lt;&gt;2,"",IF(OR(Q57&lt;=0,W57&lt;=0),"NM",Q57/W57))</f>
        <v/>
      </c>
      <c r="AH57" s="20" t="str">
        <f aca="false">IF(OR(NOT(ISNUMBER(Controls!$C$11)),Controls!$C$11&lt;1,Controls!$C$11&gt;5,Controls!$C$11&lt;&gt;INT(Controls!$C$11)),"",INDEX(AC57:AG57,1,Controls!$C$11))</f>
        <v/>
      </c>
      <c r="AI57" s="1" t="str">
        <f aca="false">IF(A57="","",IF(COUNTIFS($A$10:$A$309,A57)&lt;&gt;1,"Duplicate ID",IF(OR(B57&lt;&gt;Controls!$C$9,C57&lt;&gt;Controls!$C$10),"Other peer group",IF(OR(H57&lt;&gt;"Yes",G57="Excluded",G57="Adjacent",G57="Watchlist"),"Excluded",IF(OR(I57&lt;&gt;"Yes",D57="",E57="",J57="",K57="",L57="",X57="",Controls!$C$10="",Controls!$C$8="",Controls!$C$20="",Controls!$C$21="",M57&lt;&gt;Controls!$C$8,NOT(ISNUMBER(N57)),N57&lt;=0,N57&lt;&gt;Controls!$C$7,NOT(ISNUMBER(O57)),O57&gt;N57,AND(Controls!$C$11&gt;=4,OR(NOT(ISNUMBER(P57)),P57&lt;=N57)),AND(Controls!$C$11=2,T57&lt;&gt;0,Y57=""),AND(G57&lt;&gt;"Core",G57&lt;&gt;"Secondary")),"Review inputs / basis",IF(NOT(ISNUMBER(AH57)),"Missing / NM metric","Eligible"))))))</f>
        <v/>
      </c>
      <c r="AJ57" s="20" t="str">
        <f aca="false">IF(AND(AI57="Eligible",G57="Core"),AH57,"")</f>
        <v/>
      </c>
      <c r="AK57" s="20" t="str">
        <f aca="false">IF(AI57="Eligible",AH57,"")</f>
        <v/>
      </c>
      <c r="AL57" s="1" t="str">
        <f aca="false">IF(NOT(ISNUMBER(AJ57)),"",IF($A$6&lt;5,"Fewer than 5 core",IF(OR(AJ57&lt;$B$6-1.5*($D$6-$B$6),AJ57&gt;$D$6+1.5*($D$6-$B$6)),"Review outlier","Within IQR fences")))</f>
        <v/>
      </c>
      <c r="AM57" s="1"/>
      <c r="AN57" s="1"/>
      <c r="AO57" s="1"/>
      <c r="AP57" s="1"/>
    </row>
    <row r="58" customFormat="false" ht="24.75" hidden="false" customHeight="true" outlineLevel="0" collapsed="false">
      <c r="A58" s="15"/>
      <c r="B58" s="15"/>
      <c r="C58" s="15"/>
      <c r="D58" s="15"/>
      <c r="E58" s="15"/>
      <c r="F58" s="15"/>
      <c r="G58" s="15"/>
      <c r="H58" s="15"/>
      <c r="I58" s="15"/>
      <c r="J58" s="15"/>
      <c r="K58" s="15"/>
      <c r="L58" s="15"/>
      <c r="M58" s="15"/>
      <c r="N58" s="16"/>
      <c r="O58" s="16"/>
      <c r="P58" s="16"/>
      <c r="Q58" s="17"/>
      <c r="R58" s="17"/>
      <c r="S58" s="17"/>
      <c r="T58" s="17"/>
      <c r="U58" s="17"/>
      <c r="V58" s="17"/>
      <c r="W58" s="17"/>
      <c r="X58" s="17"/>
      <c r="Y58" s="17"/>
      <c r="Z58" s="7" t="str">
        <f aca="false">IF(COUNT(S58:T58)&lt;&gt;2,"",SUM(S58:T58))</f>
        <v/>
      </c>
      <c r="AA58" s="18" t="str">
        <f aca="false">IF(OR(NOT(ISNUMBER(Z58)),NOT(ISNUMBER(R58)),R58&lt;=0),"",Z58/R58)</f>
        <v/>
      </c>
      <c r="AB58" s="18" t="str">
        <f aca="false">IF(OR(COUNT(R58,V58)&lt;&gt;2,R58&lt;=0),"",V58/R58-1)</f>
        <v/>
      </c>
      <c r="AC58" s="19" t="str">
        <f aca="false">IF(COUNT(Q58,R58)&lt;&gt;2,"",IF(OR(Q58&lt;=0,R58&lt;=0),"NM",Q58/R58))</f>
        <v/>
      </c>
      <c r="AD58" s="19" t="str">
        <f aca="false">IF(COUNT(Q58,Z58)&lt;&gt;2,"",IF(OR(Q58&lt;=0,Z58&lt;=0),"NM",Q58/Z58))</f>
        <v/>
      </c>
      <c r="AE58" s="19" t="str">
        <f aca="false">IF(COUNT(Q58,U58)&lt;&gt;2,"",IF(OR(Q58&lt;=0,U58&lt;=0),"NM",Q58/U58))</f>
        <v/>
      </c>
      <c r="AF58" s="19" t="str">
        <f aca="false">IF(COUNT(Q58,V58)&lt;&gt;2,"",IF(OR(Q58&lt;=0,V58&lt;=0),"NM",Q58/V58))</f>
        <v/>
      </c>
      <c r="AG58" s="19" t="str">
        <f aca="false">IF(COUNT(Q58,W58)&lt;&gt;2,"",IF(OR(Q58&lt;=0,W58&lt;=0),"NM",Q58/W58))</f>
        <v/>
      </c>
      <c r="AH58" s="20" t="str">
        <f aca="false">IF(OR(NOT(ISNUMBER(Controls!$C$11)),Controls!$C$11&lt;1,Controls!$C$11&gt;5,Controls!$C$11&lt;&gt;INT(Controls!$C$11)),"",INDEX(AC58:AG58,1,Controls!$C$11))</f>
        <v/>
      </c>
      <c r="AI58" s="1" t="str">
        <f aca="false">IF(A58="","",IF(COUNTIFS($A$10:$A$309,A58)&lt;&gt;1,"Duplicate ID",IF(OR(B58&lt;&gt;Controls!$C$9,C58&lt;&gt;Controls!$C$10),"Other peer group",IF(OR(H58&lt;&gt;"Yes",G58="Excluded",G58="Adjacent",G58="Watchlist"),"Excluded",IF(OR(I58&lt;&gt;"Yes",D58="",E58="",J58="",K58="",L58="",X58="",Controls!$C$10="",Controls!$C$8="",Controls!$C$20="",Controls!$C$21="",M58&lt;&gt;Controls!$C$8,NOT(ISNUMBER(N58)),N58&lt;=0,N58&lt;&gt;Controls!$C$7,NOT(ISNUMBER(O58)),O58&gt;N58,AND(Controls!$C$11&gt;=4,OR(NOT(ISNUMBER(P58)),P58&lt;=N58)),AND(Controls!$C$11=2,T58&lt;&gt;0,Y58=""),AND(G58&lt;&gt;"Core",G58&lt;&gt;"Secondary")),"Review inputs / basis",IF(NOT(ISNUMBER(AH58)),"Missing / NM metric","Eligible"))))))</f>
        <v/>
      </c>
      <c r="AJ58" s="20" t="str">
        <f aca="false">IF(AND(AI58="Eligible",G58="Core"),AH58,"")</f>
        <v/>
      </c>
      <c r="AK58" s="20" t="str">
        <f aca="false">IF(AI58="Eligible",AH58,"")</f>
        <v/>
      </c>
      <c r="AL58" s="1" t="str">
        <f aca="false">IF(NOT(ISNUMBER(AJ58)),"",IF($A$6&lt;5,"Fewer than 5 core",IF(OR(AJ58&lt;$B$6-1.5*($D$6-$B$6),AJ58&gt;$D$6+1.5*($D$6-$B$6)),"Review outlier","Within IQR fences")))</f>
        <v/>
      </c>
      <c r="AM58" s="1"/>
      <c r="AN58" s="1"/>
      <c r="AO58" s="1"/>
      <c r="AP58" s="1"/>
    </row>
    <row r="59" customFormat="false" ht="24.75" hidden="false" customHeight="true" outlineLevel="0" collapsed="false">
      <c r="A59" s="15"/>
      <c r="B59" s="15"/>
      <c r="C59" s="15"/>
      <c r="D59" s="15"/>
      <c r="E59" s="15"/>
      <c r="F59" s="15"/>
      <c r="G59" s="15"/>
      <c r="H59" s="15"/>
      <c r="I59" s="15"/>
      <c r="J59" s="15"/>
      <c r="K59" s="15"/>
      <c r="L59" s="15"/>
      <c r="M59" s="15"/>
      <c r="N59" s="16"/>
      <c r="O59" s="16"/>
      <c r="P59" s="16"/>
      <c r="Q59" s="17"/>
      <c r="R59" s="17"/>
      <c r="S59" s="17"/>
      <c r="T59" s="17"/>
      <c r="U59" s="17"/>
      <c r="V59" s="17"/>
      <c r="W59" s="17"/>
      <c r="X59" s="17"/>
      <c r="Y59" s="17"/>
      <c r="Z59" s="7" t="str">
        <f aca="false">IF(COUNT(S59:T59)&lt;&gt;2,"",SUM(S59:T59))</f>
        <v/>
      </c>
      <c r="AA59" s="18" t="str">
        <f aca="false">IF(OR(NOT(ISNUMBER(Z59)),NOT(ISNUMBER(R59)),R59&lt;=0),"",Z59/R59)</f>
        <v/>
      </c>
      <c r="AB59" s="18" t="str">
        <f aca="false">IF(OR(COUNT(R59,V59)&lt;&gt;2,R59&lt;=0),"",V59/R59-1)</f>
        <v/>
      </c>
      <c r="AC59" s="19" t="str">
        <f aca="false">IF(COUNT(Q59,R59)&lt;&gt;2,"",IF(OR(Q59&lt;=0,R59&lt;=0),"NM",Q59/R59))</f>
        <v/>
      </c>
      <c r="AD59" s="19" t="str">
        <f aca="false">IF(COUNT(Q59,Z59)&lt;&gt;2,"",IF(OR(Q59&lt;=0,Z59&lt;=0),"NM",Q59/Z59))</f>
        <v/>
      </c>
      <c r="AE59" s="19" t="str">
        <f aca="false">IF(COUNT(Q59,U59)&lt;&gt;2,"",IF(OR(Q59&lt;=0,U59&lt;=0),"NM",Q59/U59))</f>
        <v/>
      </c>
      <c r="AF59" s="19" t="str">
        <f aca="false">IF(COUNT(Q59,V59)&lt;&gt;2,"",IF(OR(Q59&lt;=0,V59&lt;=0),"NM",Q59/V59))</f>
        <v/>
      </c>
      <c r="AG59" s="19" t="str">
        <f aca="false">IF(COUNT(Q59,W59)&lt;&gt;2,"",IF(OR(Q59&lt;=0,W59&lt;=0),"NM",Q59/W59))</f>
        <v/>
      </c>
      <c r="AH59" s="20" t="str">
        <f aca="false">IF(OR(NOT(ISNUMBER(Controls!$C$11)),Controls!$C$11&lt;1,Controls!$C$11&gt;5,Controls!$C$11&lt;&gt;INT(Controls!$C$11)),"",INDEX(AC59:AG59,1,Controls!$C$11))</f>
        <v/>
      </c>
      <c r="AI59" s="1" t="str">
        <f aca="false">IF(A59="","",IF(COUNTIFS($A$10:$A$309,A59)&lt;&gt;1,"Duplicate ID",IF(OR(B59&lt;&gt;Controls!$C$9,C59&lt;&gt;Controls!$C$10),"Other peer group",IF(OR(H59&lt;&gt;"Yes",G59="Excluded",G59="Adjacent",G59="Watchlist"),"Excluded",IF(OR(I59&lt;&gt;"Yes",D59="",E59="",J59="",K59="",L59="",X59="",Controls!$C$10="",Controls!$C$8="",Controls!$C$20="",Controls!$C$21="",M59&lt;&gt;Controls!$C$8,NOT(ISNUMBER(N59)),N59&lt;=0,N59&lt;&gt;Controls!$C$7,NOT(ISNUMBER(O59)),O59&gt;N59,AND(Controls!$C$11&gt;=4,OR(NOT(ISNUMBER(P59)),P59&lt;=N59)),AND(Controls!$C$11=2,T59&lt;&gt;0,Y59=""),AND(G59&lt;&gt;"Core",G59&lt;&gt;"Secondary")),"Review inputs / basis",IF(NOT(ISNUMBER(AH59)),"Missing / NM metric","Eligible"))))))</f>
        <v/>
      </c>
      <c r="AJ59" s="20" t="str">
        <f aca="false">IF(AND(AI59="Eligible",G59="Core"),AH59,"")</f>
        <v/>
      </c>
      <c r="AK59" s="20" t="str">
        <f aca="false">IF(AI59="Eligible",AH59,"")</f>
        <v/>
      </c>
      <c r="AL59" s="1" t="str">
        <f aca="false">IF(NOT(ISNUMBER(AJ59)),"",IF($A$6&lt;5,"Fewer than 5 core",IF(OR(AJ59&lt;$B$6-1.5*($D$6-$B$6),AJ59&gt;$D$6+1.5*($D$6-$B$6)),"Review outlier","Within IQR fences")))</f>
        <v/>
      </c>
      <c r="AM59" s="1"/>
      <c r="AN59" s="1"/>
      <c r="AO59" s="1"/>
      <c r="AP59" s="1"/>
    </row>
    <row r="60" customFormat="false" ht="24.75" hidden="false" customHeight="true" outlineLevel="0" collapsed="false">
      <c r="A60" s="15"/>
      <c r="B60" s="15"/>
      <c r="C60" s="15"/>
      <c r="D60" s="15"/>
      <c r="E60" s="15"/>
      <c r="F60" s="15"/>
      <c r="G60" s="15"/>
      <c r="H60" s="15"/>
      <c r="I60" s="15"/>
      <c r="J60" s="15"/>
      <c r="K60" s="15"/>
      <c r="L60" s="15"/>
      <c r="M60" s="15"/>
      <c r="N60" s="16"/>
      <c r="O60" s="16"/>
      <c r="P60" s="16"/>
      <c r="Q60" s="17"/>
      <c r="R60" s="17"/>
      <c r="S60" s="17"/>
      <c r="T60" s="17"/>
      <c r="U60" s="17"/>
      <c r="V60" s="17"/>
      <c r="W60" s="17"/>
      <c r="X60" s="17"/>
      <c r="Y60" s="17"/>
      <c r="Z60" s="7" t="str">
        <f aca="false">IF(COUNT(S60:T60)&lt;&gt;2,"",SUM(S60:T60))</f>
        <v/>
      </c>
      <c r="AA60" s="18" t="str">
        <f aca="false">IF(OR(NOT(ISNUMBER(Z60)),NOT(ISNUMBER(R60)),R60&lt;=0),"",Z60/R60)</f>
        <v/>
      </c>
      <c r="AB60" s="18" t="str">
        <f aca="false">IF(OR(COUNT(R60,V60)&lt;&gt;2,R60&lt;=0),"",V60/R60-1)</f>
        <v/>
      </c>
      <c r="AC60" s="19" t="str">
        <f aca="false">IF(COUNT(Q60,R60)&lt;&gt;2,"",IF(OR(Q60&lt;=0,R60&lt;=0),"NM",Q60/R60))</f>
        <v/>
      </c>
      <c r="AD60" s="19" t="str">
        <f aca="false">IF(COUNT(Q60,Z60)&lt;&gt;2,"",IF(OR(Q60&lt;=0,Z60&lt;=0),"NM",Q60/Z60))</f>
        <v/>
      </c>
      <c r="AE60" s="19" t="str">
        <f aca="false">IF(COUNT(Q60,U60)&lt;&gt;2,"",IF(OR(Q60&lt;=0,U60&lt;=0),"NM",Q60/U60))</f>
        <v/>
      </c>
      <c r="AF60" s="19" t="str">
        <f aca="false">IF(COUNT(Q60,V60)&lt;&gt;2,"",IF(OR(Q60&lt;=0,V60&lt;=0),"NM",Q60/V60))</f>
        <v/>
      </c>
      <c r="AG60" s="19" t="str">
        <f aca="false">IF(COUNT(Q60,W60)&lt;&gt;2,"",IF(OR(Q60&lt;=0,W60&lt;=0),"NM",Q60/W60))</f>
        <v/>
      </c>
      <c r="AH60" s="20" t="str">
        <f aca="false">IF(OR(NOT(ISNUMBER(Controls!$C$11)),Controls!$C$11&lt;1,Controls!$C$11&gt;5,Controls!$C$11&lt;&gt;INT(Controls!$C$11)),"",INDEX(AC60:AG60,1,Controls!$C$11))</f>
        <v/>
      </c>
      <c r="AI60" s="1" t="str">
        <f aca="false">IF(A60="","",IF(COUNTIFS($A$10:$A$309,A60)&lt;&gt;1,"Duplicate ID",IF(OR(B60&lt;&gt;Controls!$C$9,C60&lt;&gt;Controls!$C$10),"Other peer group",IF(OR(H60&lt;&gt;"Yes",G60="Excluded",G60="Adjacent",G60="Watchlist"),"Excluded",IF(OR(I60&lt;&gt;"Yes",D60="",E60="",J60="",K60="",L60="",X60="",Controls!$C$10="",Controls!$C$8="",Controls!$C$20="",Controls!$C$21="",M60&lt;&gt;Controls!$C$8,NOT(ISNUMBER(N60)),N60&lt;=0,N60&lt;&gt;Controls!$C$7,NOT(ISNUMBER(O60)),O60&gt;N60,AND(Controls!$C$11&gt;=4,OR(NOT(ISNUMBER(P60)),P60&lt;=N60)),AND(Controls!$C$11=2,T60&lt;&gt;0,Y60=""),AND(G60&lt;&gt;"Core",G60&lt;&gt;"Secondary")),"Review inputs / basis",IF(NOT(ISNUMBER(AH60)),"Missing / NM metric","Eligible"))))))</f>
        <v/>
      </c>
      <c r="AJ60" s="20" t="str">
        <f aca="false">IF(AND(AI60="Eligible",G60="Core"),AH60,"")</f>
        <v/>
      </c>
      <c r="AK60" s="20" t="str">
        <f aca="false">IF(AI60="Eligible",AH60,"")</f>
        <v/>
      </c>
      <c r="AL60" s="1" t="str">
        <f aca="false">IF(NOT(ISNUMBER(AJ60)),"",IF($A$6&lt;5,"Fewer than 5 core",IF(OR(AJ60&lt;$B$6-1.5*($D$6-$B$6),AJ60&gt;$D$6+1.5*($D$6-$B$6)),"Review outlier","Within IQR fences")))</f>
        <v/>
      </c>
      <c r="AM60" s="1"/>
      <c r="AN60" s="1"/>
      <c r="AO60" s="1"/>
      <c r="AP60" s="1"/>
    </row>
    <row r="61" customFormat="false" ht="24.75" hidden="false" customHeight="true" outlineLevel="0" collapsed="false">
      <c r="A61" s="15"/>
      <c r="B61" s="15"/>
      <c r="C61" s="15"/>
      <c r="D61" s="15"/>
      <c r="E61" s="15"/>
      <c r="F61" s="15"/>
      <c r="G61" s="15"/>
      <c r="H61" s="15"/>
      <c r="I61" s="15"/>
      <c r="J61" s="15"/>
      <c r="K61" s="15"/>
      <c r="L61" s="15"/>
      <c r="M61" s="15"/>
      <c r="N61" s="16"/>
      <c r="O61" s="16"/>
      <c r="P61" s="16"/>
      <c r="Q61" s="17"/>
      <c r="R61" s="17"/>
      <c r="S61" s="17"/>
      <c r="T61" s="17"/>
      <c r="U61" s="17"/>
      <c r="V61" s="17"/>
      <c r="W61" s="17"/>
      <c r="X61" s="17"/>
      <c r="Y61" s="17"/>
      <c r="Z61" s="7" t="str">
        <f aca="false">IF(COUNT(S61:T61)&lt;&gt;2,"",SUM(S61:T61))</f>
        <v/>
      </c>
      <c r="AA61" s="18" t="str">
        <f aca="false">IF(OR(NOT(ISNUMBER(Z61)),NOT(ISNUMBER(R61)),R61&lt;=0),"",Z61/R61)</f>
        <v/>
      </c>
      <c r="AB61" s="18" t="str">
        <f aca="false">IF(OR(COUNT(R61,V61)&lt;&gt;2,R61&lt;=0),"",V61/R61-1)</f>
        <v/>
      </c>
      <c r="AC61" s="19" t="str">
        <f aca="false">IF(COUNT(Q61,R61)&lt;&gt;2,"",IF(OR(Q61&lt;=0,R61&lt;=0),"NM",Q61/R61))</f>
        <v/>
      </c>
      <c r="AD61" s="19" t="str">
        <f aca="false">IF(COUNT(Q61,Z61)&lt;&gt;2,"",IF(OR(Q61&lt;=0,Z61&lt;=0),"NM",Q61/Z61))</f>
        <v/>
      </c>
      <c r="AE61" s="19" t="str">
        <f aca="false">IF(COUNT(Q61,U61)&lt;&gt;2,"",IF(OR(Q61&lt;=0,U61&lt;=0),"NM",Q61/U61))</f>
        <v/>
      </c>
      <c r="AF61" s="19" t="str">
        <f aca="false">IF(COUNT(Q61,V61)&lt;&gt;2,"",IF(OR(Q61&lt;=0,V61&lt;=0),"NM",Q61/V61))</f>
        <v/>
      </c>
      <c r="AG61" s="19" t="str">
        <f aca="false">IF(COUNT(Q61,W61)&lt;&gt;2,"",IF(OR(Q61&lt;=0,W61&lt;=0),"NM",Q61/W61))</f>
        <v/>
      </c>
      <c r="AH61" s="20" t="str">
        <f aca="false">IF(OR(NOT(ISNUMBER(Controls!$C$11)),Controls!$C$11&lt;1,Controls!$C$11&gt;5,Controls!$C$11&lt;&gt;INT(Controls!$C$11)),"",INDEX(AC61:AG61,1,Controls!$C$11))</f>
        <v/>
      </c>
      <c r="AI61" s="1" t="str">
        <f aca="false">IF(A61="","",IF(COUNTIFS($A$10:$A$309,A61)&lt;&gt;1,"Duplicate ID",IF(OR(B61&lt;&gt;Controls!$C$9,C61&lt;&gt;Controls!$C$10),"Other peer group",IF(OR(H61&lt;&gt;"Yes",G61="Excluded",G61="Adjacent",G61="Watchlist"),"Excluded",IF(OR(I61&lt;&gt;"Yes",D61="",E61="",J61="",K61="",L61="",X61="",Controls!$C$10="",Controls!$C$8="",Controls!$C$20="",Controls!$C$21="",M61&lt;&gt;Controls!$C$8,NOT(ISNUMBER(N61)),N61&lt;=0,N61&lt;&gt;Controls!$C$7,NOT(ISNUMBER(O61)),O61&gt;N61,AND(Controls!$C$11&gt;=4,OR(NOT(ISNUMBER(P61)),P61&lt;=N61)),AND(Controls!$C$11=2,T61&lt;&gt;0,Y61=""),AND(G61&lt;&gt;"Core",G61&lt;&gt;"Secondary")),"Review inputs / basis",IF(NOT(ISNUMBER(AH61)),"Missing / NM metric","Eligible"))))))</f>
        <v/>
      </c>
      <c r="AJ61" s="20" t="str">
        <f aca="false">IF(AND(AI61="Eligible",G61="Core"),AH61,"")</f>
        <v/>
      </c>
      <c r="AK61" s="20" t="str">
        <f aca="false">IF(AI61="Eligible",AH61,"")</f>
        <v/>
      </c>
      <c r="AL61" s="1" t="str">
        <f aca="false">IF(NOT(ISNUMBER(AJ61)),"",IF($A$6&lt;5,"Fewer than 5 core",IF(OR(AJ61&lt;$B$6-1.5*($D$6-$B$6),AJ61&gt;$D$6+1.5*($D$6-$B$6)),"Review outlier","Within IQR fences")))</f>
        <v/>
      </c>
      <c r="AM61" s="1"/>
      <c r="AN61" s="1"/>
      <c r="AO61" s="1"/>
      <c r="AP61" s="1"/>
    </row>
    <row r="62" customFormat="false" ht="24.75" hidden="false" customHeight="true" outlineLevel="0" collapsed="false">
      <c r="A62" s="15"/>
      <c r="B62" s="15"/>
      <c r="C62" s="15"/>
      <c r="D62" s="15"/>
      <c r="E62" s="15"/>
      <c r="F62" s="15"/>
      <c r="G62" s="15"/>
      <c r="H62" s="15"/>
      <c r="I62" s="15"/>
      <c r="J62" s="15"/>
      <c r="K62" s="15"/>
      <c r="L62" s="15"/>
      <c r="M62" s="15"/>
      <c r="N62" s="16"/>
      <c r="O62" s="16"/>
      <c r="P62" s="16"/>
      <c r="Q62" s="17"/>
      <c r="R62" s="17"/>
      <c r="S62" s="17"/>
      <c r="T62" s="17"/>
      <c r="U62" s="17"/>
      <c r="V62" s="17"/>
      <c r="W62" s="17"/>
      <c r="X62" s="17"/>
      <c r="Y62" s="17"/>
      <c r="Z62" s="7" t="str">
        <f aca="false">IF(COUNT(S62:T62)&lt;&gt;2,"",SUM(S62:T62))</f>
        <v/>
      </c>
      <c r="AA62" s="18" t="str">
        <f aca="false">IF(OR(NOT(ISNUMBER(Z62)),NOT(ISNUMBER(R62)),R62&lt;=0),"",Z62/R62)</f>
        <v/>
      </c>
      <c r="AB62" s="18" t="str">
        <f aca="false">IF(OR(COUNT(R62,V62)&lt;&gt;2,R62&lt;=0),"",V62/R62-1)</f>
        <v/>
      </c>
      <c r="AC62" s="19" t="str">
        <f aca="false">IF(COUNT(Q62,R62)&lt;&gt;2,"",IF(OR(Q62&lt;=0,R62&lt;=0),"NM",Q62/R62))</f>
        <v/>
      </c>
      <c r="AD62" s="19" t="str">
        <f aca="false">IF(COUNT(Q62,Z62)&lt;&gt;2,"",IF(OR(Q62&lt;=0,Z62&lt;=0),"NM",Q62/Z62))</f>
        <v/>
      </c>
      <c r="AE62" s="19" t="str">
        <f aca="false">IF(COUNT(Q62,U62)&lt;&gt;2,"",IF(OR(Q62&lt;=0,U62&lt;=0),"NM",Q62/U62))</f>
        <v/>
      </c>
      <c r="AF62" s="19" t="str">
        <f aca="false">IF(COUNT(Q62,V62)&lt;&gt;2,"",IF(OR(Q62&lt;=0,V62&lt;=0),"NM",Q62/V62))</f>
        <v/>
      </c>
      <c r="AG62" s="19" t="str">
        <f aca="false">IF(COUNT(Q62,W62)&lt;&gt;2,"",IF(OR(Q62&lt;=0,W62&lt;=0),"NM",Q62/W62))</f>
        <v/>
      </c>
      <c r="AH62" s="20" t="str">
        <f aca="false">IF(OR(NOT(ISNUMBER(Controls!$C$11)),Controls!$C$11&lt;1,Controls!$C$11&gt;5,Controls!$C$11&lt;&gt;INT(Controls!$C$11)),"",INDEX(AC62:AG62,1,Controls!$C$11))</f>
        <v/>
      </c>
      <c r="AI62" s="1" t="str">
        <f aca="false">IF(A62="","",IF(COUNTIFS($A$10:$A$309,A62)&lt;&gt;1,"Duplicate ID",IF(OR(B62&lt;&gt;Controls!$C$9,C62&lt;&gt;Controls!$C$10),"Other peer group",IF(OR(H62&lt;&gt;"Yes",G62="Excluded",G62="Adjacent",G62="Watchlist"),"Excluded",IF(OR(I62&lt;&gt;"Yes",D62="",E62="",J62="",K62="",L62="",X62="",Controls!$C$10="",Controls!$C$8="",Controls!$C$20="",Controls!$C$21="",M62&lt;&gt;Controls!$C$8,NOT(ISNUMBER(N62)),N62&lt;=0,N62&lt;&gt;Controls!$C$7,NOT(ISNUMBER(O62)),O62&gt;N62,AND(Controls!$C$11&gt;=4,OR(NOT(ISNUMBER(P62)),P62&lt;=N62)),AND(Controls!$C$11=2,T62&lt;&gt;0,Y62=""),AND(G62&lt;&gt;"Core",G62&lt;&gt;"Secondary")),"Review inputs / basis",IF(NOT(ISNUMBER(AH62)),"Missing / NM metric","Eligible"))))))</f>
        <v/>
      </c>
      <c r="AJ62" s="20" t="str">
        <f aca="false">IF(AND(AI62="Eligible",G62="Core"),AH62,"")</f>
        <v/>
      </c>
      <c r="AK62" s="20" t="str">
        <f aca="false">IF(AI62="Eligible",AH62,"")</f>
        <v/>
      </c>
      <c r="AL62" s="1" t="str">
        <f aca="false">IF(NOT(ISNUMBER(AJ62)),"",IF($A$6&lt;5,"Fewer than 5 core",IF(OR(AJ62&lt;$B$6-1.5*($D$6-$B$6),AJ62&gt;$D$6+1.5*($D$6-$B$6)),"Review outlier","Within IQR fences")))</f>
        <v/>
      </c>
      <c r="AM62" s="1"/>
      <c r="AN62" s="1"/>
      <c r="AO62" s="1"/>
      <c r="AP62" s="1"/>
    </row>
    <row r="63" customFormat="false" ht="24.75" hidden="false" customHeight="true" outlineLevel="0" collapsed="false">
      <c r="A63" s="15"/>
      <c r="B63" s="15"/>
      <c r="C63" s="15"/>
      <c r="D63" s="15"/>
      <c r="E63" s="15"/>
      <c r="F63" s="15"/>
      <c r="G63" s="15"/>
      <c r="H63" s="15"/>
      <c r="I63" s="15"/>
      <c r="J63" s="15"/>
      <c r="K63" s="15"/>
      <c r="L63" s="15"/>
      <c r="M63" s="15"/>
      <c r="N63" s="16"/>
      <c r="O63" s="16"/>
      <c r="P63" s="16"/>
      <c r="Q63" s="17"/>
      <c r="R63" s="17"/>
      <c r="S63" s="17"/>
      <c r="T63" s="17"/>
      <c r="U63" s="17"/>
      <c r="V63" s="17"/>
      <c r="W63" s="17"/>
      <c r="X63" s="17"/>
      <c r="Y63" s="17"/>
      <c r="Z63" s="7" t="str">
        <f aca="false">IF(COUNT(S63:T63)&lt;&gt;2,"",SUM(S63:T63))</f>
        <v/>
      </c>
      <c r="AA63" s="18" t="str">
        <f aca="false">IF(OR(NOT(ISNUMBER(Z63)),NOT(ISNUMBER(R63)),R63&lt;=0),"",Z63/R63)</f>
        <v/>
      </c>
      <c r="AB63" s="18" t="str">
        <f aca="false">IF(OR(COUNT(R63,V63)&lt;&gt;2,R63&lt;=0),"",V63/R63-1)</f>
        <v/>
      </c>
      <c r="AC63" s="19" t="str">
        <f aca="false">IF(COUNT(Q63,R63)&lt;&gt;2,"",IF(OR(Q63&lt;=0,R63&lt;=0),"NM",Q63/R63))</f>
        <v/>
      </c>
      <c r="AD63" s="19" t="str">
        <f aca="false">IF(COUNT(Q63,Z63)&lt;&gt;2,"",IF(OR(Q63&lt;=0,Z63&lt;=0),"NM",Q63/Z63))</f>
        <v/>
      </c>
      <c r="AE63" s="19" t="str">
        <f aca="false">IF(COUNT(Q63,U63)&lt;&gt;2,"",IF(OR(Q63&lt;=0,U63&lt;=0),"NM",Q63/U63))</f>
        <v/>
      </c>
      <c r="AF63" s="19" t="str">
        <f aca="false">IF(COUNT(Q63,V63)&lt;&gt;2,"",IF(OR(Q63&lt;=0,V63&lt;=0),"NM",Q63/V63))</f>
        <v/>
      </c>
      <c r="AG63" s="19" t="str">
        <f aca="false">IF(COUNT(Q63,W63)&lt;&gt;2,"",IF(OR(Q63&lt;=0,W63&lt;=0),"NM",Q63/W63))</f>
        <v/>
      </c>
      <c r="AH63" s="20" t="str">
        <f aca="false">IF(OR(NOT(ISNUMBER(Controls!$C$11)),Controls!$C$11&lt;1,Controls!$C$11&gt;5,Controls!$C$11&lt;&gt;INT(Controls!$C$11)),"",INDEX(AC63:AG63,1,Controls!$C$11))</f>
        <v/>
      </c>
      <c r="AI63" s="1" t="str">
        <f aca="false">IF(A63="","",IF(COUNTIFS($A$10:$A$309,A63)&lt;&gt;1,"Duplicate ID",IF(OR(B63&lt;&gt;Controls!$C$9,C63&lt;&gt;Controls!$C$10),"Other peer group",IF(OR(H63&lt;&gt;"Yes",G63="Excluded",G63="Adjacent",G63="Watchlist"),"Excluded",IF(OR(I63&lt;&gt;"Yes",D63="",E63="",J63="",K63="",L63="",X63="",Controls!$C$10="",Controls!$C$8="",Controls!$C$20="",Controls!$C$21="",M63&lt;&gt;Controls!$C$8,NOT(ISNUMBER(N63)),N63&lt;=0,N63&lt;&gt;Controls!$C$7,NOT(ISNUMBER(O63)),O63&gt;N63,AND(Controls!$C$11&gt;=4,OR(NOT(ISNUMBER(P63)),P63&lt;=N63)),AND(Controls!$C$11=2,T63&lt;&gt;0,Y63=""),AND(G63&lt;&gt;"Core",G63&lt;&gt;"Secondary")),"Review inputs / basis",IF(NOT(ISNUMBER(AH63)),"Missing / NM metric","Eligible"))))))</f>
        <v/>
      </c>
      <c r="AJ63" s="20" t="str">
        <f aca="false">IF(AND(AI63="Eligible",G63="Core"),AH63,"")</f>
        <v/>
      </c>
      <c r="AK63" s="20" t="str">
        <f aca="false">IF(AI63="Eligible",AH63,"")</f>
        <v/>
      </c>
      <c r="AL63" s="1" t="str">
        <f aca="false">IF(NOT(ISNUMBER(AJ63)),"",IF($A$6&lt;5,"Fewer than 5 core",IF(OR(AJ63&lt;$B$6-1.5*($D$6-$B$6),AJ63&gt;$D$6+1.5*($D$6-$B$6)),"Review outlier","Within IQR fences")))</f>
        <v/>
      </c>
      <c r="AM63" s="1"/>
      <c r="AN63" s="1"/>
      <c r="AO63" s="1"/>
      <c r="AP63" s="1"/>
    </row>
    <row r="64" customFormat="false" ht="24.75" hidden="false" customHeight="true" outlineLevel="0" collapsed="false">
      <c r="A64" s="15"/>
      <c r="B64" s="15"/>
      <c r="C64" s="15"/>
      <c r="D64" s="15"/>
      <c r="E64" s="15"/>
      <c r="F64" s="15"/>
      <c r="G64" s="15"/>
      <c r="H64" s="15"/>
      <c r="I64" s="15"/>
      <c r="J64" s="15"/>
      <c r="K64" s="15"/>
      <c r="L64" s="15"/>
      <c r="M64" s="15"/>
      <c r="N64" s="16"/>
      <c r="O64" s="16"/>
      <c r="P64" s="16"/>
      <c r="Q64" s="17"/>
      <c r="R64" s="17"/>
      <c r="S64" s="17"/>
      <c r="T64" s="17"/>
      <c r="U64" s="17"/>
      <c r="V64" s="17"/>
      <c r="W64" s="17"/>
      <c r="X64" s="17"/>
      <c r="Y64" s="17"/>
      <c r="Z64" s="7" t="str">
        <f aca="false">IF(COUNT(S64:T64)&lt;&gt;2,"",SUM(S64:T64))</f>
        <v/>
      </c>
      <c r="AA64" s="18" t="str">
        <f aca="false">IF(OR(NOT(ISNUMBER(Z64)),NOT(ISNUMBER(R64)),R64&lt;=0),"",Z64/R64)</f>
        <v/>
      </c>
      <c r="AB64" s="18" t="str">
        <f aca="false">IF(OR(COUNT(R64,V64)&lt;&gt;2,R64&lt;=0),"",V64/R64-1)</f>
        <v/>
      </c>
      <c r="AC64" s="19" t="str">
        <f aca="false">IF(COUNT(Q64,R64)&lt;&gt;2,"",IF(OR(Q64&lt;=0,R64&lt;=0),"NM",Q64/R64))</f>
        <v/>
      </c>
      <c r="AD64" s="19" t="str">
        <f aca="false">IF(COUNT(Q64,Z64)&lt;&gt;2,"",IF(OR(Q64&lt;=0,Z64&lt;=0),"NM",Q64/Z64))</f>
        <v/>
      </c>
      <c r="AE64" s="19" t="str">
        <f aca="false">IF(COUNT(Q64,U64)&lt;&gt;2,"",IF(OR(Q64&lt;=0,U64&lt;=0),"NM",Q64/U64))</f>
        <v/>
      </c>
      <c r="AF64" s="19" t="str">
        <f aca="false">IF(COUNT(Q64,V64)&lt;&gt;2,"",IF(OR(Q64&lt;=0,V64&lt;=0),"NM",Q64/V64))</f>
        <v/>
      </c>
      <c r="AG64" s="19" t="str">
        <f aca="false">IF(COUNT(Q64,W64)&lt;&gt;2,"",IF(OR(Q64&lt;=0,W64&lt;=0),"NM",Q64/W64))</f>
        <v/>
      </c>
      <c r="AH64" s="20" t="str">
        <f aca="false">IF(OR(NOT(ISNUMBER(Controls!$C$11)),Controls!$C$11&lt;1,Controls!$C$11&gt;5,Controls!$C$11&lt;&gt;INT(Controls!$C$11)),"",INDEX(AC64:AG64,1,Controls!$C$11))</f>
        <v/>
      </c>
      <c r="AI64" s="1" t="str">
        <f aca="false">IF(A64="","",IF(COUNTIFS($A$10:$A$309,A64)&lt;&gt;1,"Duplicate ID",IF(OR(B64&lt;&gt;Controls!$C$9,C64&lt;&gt;Controls!$C$10),"Other peer group",IF(OR(H64&lt;&gt;"Yes",G64="Excluded",G64="Adjacent",G64="Watchlist"),"Excluded",IF(OR(I64&lt;&gt;"Yes",D64="",E64="",J64="",K64="",L64="",X64="",Controls!$C$10="",Controls!$C$8="",Controls!$C$20="",Controls!$C$21="",M64&lt;&gt;Controls!$C$8,NOT(ISNUMBER(N64)),N64&lt;=0,N64&lt;&gt;Controls!$C$7,NOT(ISNUMBER(O64)),O64&gt;N64,AND(Controls!$C$11&gt;=4,OR(NOT(ISNUMBER(P64)),P64&lt;=N64)),AND(Controls!$C$11=2,T64&lt;&gt;0,Y64=""),AND(G64&lt;&gt;"Core",G64&lt;&gt;"Secondary")),"Review inputs / basis",IF(NOT(ISNUMBER(AH64)),"Missing / NM metric","Eligible"))))))</f>
        <v/>
      </c>
      <c r="AJ64" s="20" t="str">
        <f aca="false">IF(AND(AI64="Eligible",G64="Core"),AH64,"")</f>
        <v/>
      </c>
      <c r="AK64" s="20" t="str">
        <f aca="false">IF(AI64="Eligible",AH64,"")</f>
        <v/>
      </c>
      <c r="AL64" s="1" t="str">
        <f aca="false">IF(NOT(ISNUMBER(AJ64)),"",IF($A$6&lt;5,"Fewer than 5 core",IF(OR(AJ64&lt;$B$6-1.5*($D$6-$B$6),AJ64&gt;$D$6+1.5*($D$6-$B$6)),"Review outlier","Within IQR fences")))</f>
        <v/>
      </c>
      <c r="AM64" s="1"/>
      <c r="AN64" s="1"/>
      <c r="AO64" s="1"/>
      <c r="AP64" s="1"/>
    </row>
    <row r="65" customFormat="false" ht="24.75" hidden="false" customHeight="true" outlineLevel="0" collapsed="false">
      <c r="A65" s="15"/>
      <c r="B65" s="15"/>
      <c r="C65" s="15"/>
      <c r="D65" s="15"/>
      <c r="E65" s="15"/>
      <c r="F65" s="15"/>
      <c r="G65" s="15"/>
      <c r="H65" s="15"/>
      <c r="I65" s="15"/>
      <c r="J65" s="15"/>
      <c r="K65" s="15"/>
      <c r="L65" s="15"/>
      <c r="M65" s="15"/>
      <c r="N65" s="16"/>
      <c r="O65" s="16"/>
      <c r="P65" s="16"/>
      <c r="Q65" s="17"/>
      <c r="R65" s="17"/>
      <c r="S65" s="17"/>
      <c r="T65" s="17"/>
      <c r="U65" s="17"/>
      <c r="V65" s="17"/>
      <c r="W65" s="17"/>
      <c r="X65" s="17"/>
      <c r="Y65" s="17"/>
      <c r="Z65" s="7" t="str">
        <f aca="false">IF(COUNT(S65:T65)&lt;&gt;2,"",SUM(S65:T65))</f>
        <v/>
      </c>
      <c r="AA65" s="18" t="str">
        <f aca="false">IF(OR(NOT(ISNUMBER(Z65)),NOT(ISNUMBER(R65)),R65&lt;=0),"",Z65/R65)</f>
        <v/>
      </c>
      <c r="AB65" s="18" t="str">
        <f aca="false">IF(OR(COUNT(R65,V65)&lt;&gt;2,R65&lt;=0),"",V65/R65-1)</f>
        <v/>
      </c>
      <c r="AC65" s="19" t="str">
        <f aca="false">IF(COUNT(Q65,R65)&lt;&gt;2,"",IF(OR(Q65&lt;=0,R65&lt;=0),"NM",Q65/R65))</f>
        <v/>
      </c>
      <c r="AD65" s="19" t="str">
        <f aca="false">IF(COUNT(Q65,Z65)&lt;&gt;2,"",IF(OR(Q65&lt;=0,Z65&lt;=0),"NM",Q65/Z65))</f>
        <v/>
      </c>
      <c r="AE65" s="19" t="str">
        <f aca="false">IF(COUNT(Q65,U65)&lt;&gt;2,"",IF(OR(Q65&lt;=0,U65&lt;=0),"NM",Q65/U65))</f>
        <v/>
      </c>
      <c r="AF65" s="19" t="str">
        <f aca="false">IF(COUNT(Q65,V65)&lt;&gt;2,"",IF(OR(Q65&lt;=0,V65&lt;=0),"NM",Q65/V65))</f>
        <v/>
      </c>
      <c r="AG65" s="19" t="str">
        <f aca="false">IF(COUNT(Q65,W65)&lt;&gt;2,"",IF(OR(Q65&lt;=0,W65&lt;=0),"NM",Q65/W65))</f>
        <v/>
      </c>
      <c r="AH65" s="20" t="str">
        <f aca="false">IF(OR(NOT(ISNUMBER(Controls!$C$11)),Controls!$C$11&lt;1,Controls!$C$11&gt;5,Controls!$C$11&lt;&gt;INT(Controls!$C$11)),"",INDEX(AC65:AG65,1,Controls!$C$11))</f>
        <v/>
      </c>
      <c r="AI65" s="1" t="str">
        <f aca="false">IF(A65="","",IF(COUNTIFS($A$10:$A$309,A65)&lt;&gt;1,"Duplicate ID",IF(OR(B65&lt;&gt;Controls!$C$9,C65&lt;&gt;Controls!$C$10),"Other peer group",IF(OR(H65&lt;&gt;"Yes",G65="Excluded",G65="Adjacent",G65="Watchlist"),"Excluded",IF(OR(I65&lt;&gt;"Yes",D65="",E65="",J65="",K65="",L65="",X65="",Controls!$C$10="",Controls!$C$8="",Controls!$C$20="",Controls!$C$21="",M65&lt;&gt;Controls!$C$8,NOT(ISNUMBER(N65)),N65&lt;=0,N65&lt;&gt;Controls!$C$7,NOT(ISNUMBER(O65)),O65&gt;N65,AND(Controls!$C$11&gt;=4,OR(NOT(ISNUMBER(P65)),P65&lt;=N65)),AND(Controls!$C$11=2,T65&lt;&gt;0,Y65=""),AND(G65&lt;&gt;"Core",G65&lt;&gt;"Secondary")),"Review inputs / basis",IF(NOT(ISNUMBER(AH65)),"Missing / NM metric","Eligible"))))))</f>
        <v/>
      </c>
      <c r="AJ65" s="20" t="str">
        <f aca="false">IF(AND(AI65="Eligible",G65="Core"),AH65,"")</f>
        <v/>
      </c>
      <c r="AK65" s="20" t="str">
        <f aca="false">IF(AI65="Eligible",AH65,"")</f>
        <v/>
      </c>
      <c r="AL65" s="1" t="str">
        <f aca="false">IF(NOT(ISNUMBER(AJ65)),"",IF($A$6&lt;5,"Fewer than 5 core",IF(OR(AJ65&lt;$B$6-1.5*($D$6-$B$6),AJ65&gt;$D$6+1.5*($D$6-$B$6)),"Review outlier","Within IQR fences")))</f>
        <v/>
      </c>
      <c r="AM65" s="1"/>
      <c r="AN65" s="1"/>
      <c r="AO65" s="1"/>
      <c r="AP65" s="1"/>
    </row>
    <row r="66" customFormat="false" ht="24.75" hidden="false" customHeight="true" outlineLevel="0" collapsed="false">
      <c r="A66" s="15"/>
      <c r="B66" s="15"/>
      <c r="C66" s="15"/>
      <c r="D66" s="15"/>
      <c r="E66" s="15"/>
      <c r="F66" s="15"/>
      <c r="G66" s="15"/>
      <c r="H66" s="15"/>
      <c r="I66" s="15"/>
      <c r="J66" s="15"/>
      <c r="K66" s="15"/>
      <c r="L66" s="15"/>
      <c r="M66" s="15"/>
      <c r="N66" s="16"/>
      <c r="O66" s="16"/>
      <c r="P66" s="16"/>
      <c r="Q66" s="17"/>
      <c r="R66" s="17"/>
      <c r="S66" s="17"/>
      <c r="T66" s="17"/>
      <c r="U66" s="17"/>
      <c r="V66" s="17"/>
      <c r="W66" s="17"/>
      <c r="X66" s="17"/>
      <c r="Y66" s="17"/>
      <c r="Z66" s="7" t="str">
        <f aca="false">IF(COUNT(S66:T66)&lt;&gt;2,"",SUM(S66:T66))</f>
        <v/>
      </c>
      <c r="AA66" s="18" t="str">
        <f aca="false">IF(OR(NOT(ISNUMBER(Z66)),NOT(ISNUMBER(R66)),R66&lt;=0),"",Z66/R66)</f>
        <v/>
      </c>
      <c r="AB66" s="18" t="str">
        <f aca="false">IF(OR(COUNT(R66,V66)&lt;&gt;2,R66&lt;=0),"",V66/R66-1)</f>
        <v/>
      </c>
      <c r="AC66" s="19" t="str">
        <f aca="false">IF(COUNT(Q66,R66)&lt;&gt;2,"",IF(OR(Q66&lt;=0,R66&lt;=0),"NM",Q66/R66))</f>
        <v/>
      </c>
      <c r="AD66" s="19" t="str">
        <f aca="false">IF(COUNT(Q66,Z66)&lt;&gt;2,"",IF(OR(Q66&lt;=0,Z66&lt;=0),"NM",Q66/Z66))</f>
        <v/>
      </c>
      <c r="AE66" s="19" t="str">
        <f aca="false">IF(COUNT(Q66,U66)&lt;&gt;2,"",IF(OR(Q66&lt;=0,U66&lt;=0),"NM",Q66/U66))</f>
        <v/>
      </c>
      <c r="AF66" s="19" t="str">
        <f aca="false">IF(COUNT(Q66,V66)&lt;&gt;2,"",IF(OR(Q66&lt;=0,V66&lt;=0),"NM",Q66/V66))</f>
        <v/>
      </c>
      <c r="AG66" s="19" t="str">
        <f aca="false">IF(COUNT(Q66,W66)&lt;&gt;2,"",IF(OR(Q66&lt;=0,W66&lt;=0),"NM",Q66/W66))</f>
        <v/>
      </c>
      <c r="AH66" s="20" t="str">
        <f aca="false">IF(OR(NOT(ISNUMBER(Controls!$C$11)),Controls!$C$11&lt;1,Controls!$C$11&gt;5,Controls!$C$11&lt;&gt;INT(Controls!$C$11)),"",INDEX(AC66:AG66,1,Controls!$C$11))</f>
        <v/>
      </c>
      <c r="AI66" s="1" t="str">
        <f aca="false">IF(A66="","",IF(COUNTIFS($A$10:$A$309,A66)&lt;&gt;1,"Duplicate ID",IF(OR(B66&lt;&gt;Controls!$C$9,C66&lt;&gt;Controls!$C$10),"Other peer group",IF(OR(H66&lt;&gt;"Yes",G66="Excluded",G66="Adjacent",G66="Watchlist"),"Excluded",IF(OR(I66&lt;&gt;"Yes",D66="",E66="",J66="",K66="",L66="",X66="",Controls!$C$10="",Controls!$C$8="",Controls!$C$20="",Controls!$C$21="",M66&lt;&gt;Controls!$C$8,NOT(ISNUMBER(N66)),N66&lt;=0,N66&lt;&gt;Controls!$C$7,NOT(ISNUMBER(O66)),O66&gt;N66,AND(Controls!$C$11&gt;=4,OR(NOT(ISNUMBER(P66)),P66&lt;=N66)),AND(Controls!$C$11=2,T66&lt;&gt;0,Y66=""),AND(G66&lt;&gt;"Core",G66&lt;&gt;"Secondary")),"Review inputs / basis",IF(NOT(ISNUMBER(AH66)),"Missing / NM metric","Eligible"))))))</f>
        <v/>
      </c>
      <c r="AJ66" s="20" t="str">
        <f aca="false">IF(AND(AI66="Eligible",G66="Core"),AH66,"")</f>
        <v/>
      </c>
      <c r="AK66" s="20" t="str">
        <f aca="false">IF(AI66="Eligible",AH66,"")</f>
        <v/>
      </c>
      <c r="AL66" s="1" t="str">
        <f aca="false">IF(NOT(ISNUMBER(AJ66)),"",IF($A$6&lt;5,"Fewer than 5 core",IF(OR(AJ66&lt;$B$6-1.5*($D$6-$B$6),AJ66&gt;$D$6+1.5*($D$6-$B$6)),"Review outlier","Within IQR fences")))</f>
        <v/>
      </c>
      <c r="AM66" s="1"/>
      <c r="AN66" s="1"/>
      <c r="AO66" s="1"/>
      <c r="AP66" s="1"/>
    </row>
    <row r="67" customFormat="false" ht="24.75" hidden="false" customHeight="true" outlineLevel="0" collapsed="false">
      <c r="A67" s="15"/>
      <c r="B67" s="15"/>
      <c r="C67" s="15"/>
      <c r="D67" s="15"/>
      <c r="E67" s="15"/>
      <c r="F67" s="15"/>
      <c r="G67" s="15"/>
      <c r="H67" s="15"/>
      <c r="I67" s="15"/>
      <c r="J67" s="15"/>
      <c r="K67" s="15"/>
      <c r="L67" s="15"/>
      <c r="M67" s="15"/>
      <c r="N67" s="16"/>
      <c r="O67" s="16"/>
      <c r="P67" s="16"/>
      <c r="Q67" s="17"/>
      <c r="R67" s="17"/>
      <c r="S67" s="17"/>
      <c r="T67" s="17"/>
      <c r="U67" s="17"/>
      <c r="V67" s="17"/>
      <c r="W67" s="17"/>
      <c r="X67" s="17"/>
      <c r="Y67" s="17"/>
      <c r="Z67" s="7" t="str">
        <f aca="false">IF(COUNT(S67:T67)&lt;&gt;2,"",SUM(S67:T67))</f>
        <v/>
      </c>
      <c r="AA67" s="18" t="str">
        <f aca="false">IF(OR(NOT(ISNUMBER(Z67)),NOT(ISNUMBER(R67)),R67&lt;=0),"",Z67/R67)</f>
        <v/>
      </c>
      <c r="AB67" s="18" t="str">
        <f aca="false">IF(OR(COUNT(R67,V67)&lt;&gt;2,R67&lt;=0),"",V67/R67-1)</f>
        <v/>
      </c>
      <c r="AC67" s="19" t="str">
        <f aca="false">IF(COUNT(Q67,R67)&lt;&gt;2,"",IF(OR(Q67&lt;=0,R67&lt;=0),"NM",Q67/R67))</f>
        <v/>
      </c>
      <c r="AD67" s="19" t="str">
        <f aca="false">IF(COUNT(Q67,Z67)&lt;&gt;2,"",IF(OR(Q67&lt;=0,Z67&lt;=0),"NM",Q67/Z67))</f>
        <v/>
      </c>
      <c r="AE67" s="19" t="str">
        <f aca="false">IF(COUNT(Q67,U67)&lt;&gt;2,"",IF(OR(Q67&lt;=0,U67&lt;=0),"NM",Q67/U67))</f>
        <v/>
      </c>
      <c r="AF67" s="19" t="str">
        <f aca="false">IF(COUNT(Q67,V67)&lt;&gt;2,"",IF(OR(Q67&lt;=0,V67&lt;=0),"NM",Q67/V67))</f>
        <v/>
      </c>
      <c r="AG67" s="19" t="str">
        <f aca="false">IF(COUNT(Q67,W67)&lt;&gt;2,"",IF(OR(Q67&lt;=0,W67&lt;=0),"NM",Q67/W67))</f>
        <v/>
      </c>
      <c r="AH67" s="20" t="str">
        <f aca="false">IF(OR(NOT(ISNUMBER(Controls!$C$11)),Controls!$C$11&lt;1,Controls!$C$11&gt;5,Controls!$C$11&lt;&gt;INT(Controls!$C$11)),"",INDEX(AC67:AG67,1,Controls!$C$11))</f>
        <v/>
      </c>
      <c r="AI67" s="1" t="str">
        <f aca="false">IF(A67="","",IF(COUNTIFS($A$10:$A$309,A67)&lt;&gt;1,"Duplicate ID",IF(OR(B67&lt;&gt;Controls!$C$9,C67&lt;&gt;Controls!$C$10),"Other peer group",IF(OR(H67&lt;&gt;"Yes",G67="Excluded",G67="Adjacent",G67="Watchlist"),"Excluded",IF(OR(I67&lt;&gt;"Yes",D67="",E67="",J67="",K67="",L67="",X67="",Controls!$C$10="",Controls!$C$8="",Controls!$C$20="",Controls!$C$21="",M67&lt;&gt;Controls!$C$8,NOT(ISNUMBER(N67)),N67&lt;=0,N67&lt;&gt;Controls!$C$7,NOT(ISNUMBER(O67)),O67&gt;N67,AND(Controls!$C$11&gt;=4,OR(NOT(ISNUMBER(P67)),P67&lt;=N67)),AND(Controls!$C$11=2,T67&lt;&gt;0,Y67=""),AND(G67&lt;&gt;"Core",G67&lt;&gt;"Secondary")),"Review inputs / basis",IF(NOT(ISNUMBER(AH67)),"Missing / NM metric","Eligible"))))))</f>
        <v/>
      </c>
      <c r="AJ67" s="20" t="str">
        <f aca="false">IF(AND(AI67="Eligible",G67="Core"),AH67,"")</f>
        <v/>
      </c>
      <c r="AK67" s="20" t="str">
        <f aca="false">IF(AI67="Eligible",AH67,"")</f>
        <v/>
      </c>
      <c r="AL67" s="1" t="str">
        <f aca="false">IF(NOT(ISNUMBER(AJ67)),"",IF($A$6&lt;5,"Fewer than 5 core",IF(OR(AJ67&lt;$B$6-1.5*($D$6-$B$6),AJ67&gt;$D$6+1.5*($D$6-$B$6)),"Review outlier","Within IQR fences")))</f>
        <v/>
      </c>
      <c r="AM67" s="1"/>
      <c r="AN67" s="1"/>
      <c r="AO67" s="1"/>
      <c r="AP67" s="1"/>
    </row>
    <row r="68" customFormat="false" ht="24.75" hidden="false" customHeight="true" outlineLevel="0" collapsed="false">
      <c r="A68" s="15"/>
      <c r="B68" s="15"/>
      <c r="C68" s="15"/>
      <c r="D68" s="15"/>
      <c r="E68" s="15"/>
      <c r="F68" s="15"/>
      <c r="G68" s="15"/>
      <c r="H68" s="15"/>
      <c r="I68" s="15"/>
      <c r="J68" s="15"/>
      <c r="K68" s="15"/>
      <c r="L68" s="15"/>
      <c r="M68" s="15"/>
      <c r="N68" s="16"/>
      <c r="O68" s="16"/>
      <c r="P68" s="16"/>
      <c r="Q68" s="17"/>
      <c r="R68" s="17"/>
      <c r="S68" s="17"/>
      <c r="T68" s="17"/>
      <c r="U68" s="17"/>
      <c r="V68" s="17"/>
      <c r="W68" s="17"/>
      <c r="X68" s="17"/>
      <c r="Y68" s="17"/>
      <c r="Z68" s="7" t="str">
        <f aca="false">IF(COUNT(S68:T68)&lt;&gt;2,"",SUM(S68:T68))</f>
        <v/>
      </c>
      <c r="AA68" s="18" t="str">
        <f aca="false">IF(OR(NOT(ISNUMBER(Z68)),NOT(ISNUMBER(R68)),R68&lt;=0),"",Z68/R68)</f>
        <v/>
      </c>
      <c r="AB68" s="18" t="str">
        <f aca="false">IF(OR(COUNT(R68,V68)&lt;&gt;2,R68&lt;=0),"",V68/R68-1)</f>
        <v/>
      </c>
      <c r="AC68" s="19" t="str">
        <f aca="false">IF(COUNT(Q68,R68)&lt;&gt;2,"",IF(OR(Q68&lt;=0,R68&lt;=0),"NM",Q68/R68))</f>
        <v/>
      </c>
      <c r="AD68" s="19" t="str">
        <f aca="false">IF(COUNT(Q68,Z68)&lt;&gt;2,"",IF(OR(Q68&lt;=0,Z68&lt;=0),"NM",Q68/Z68))</f>
        <v/>
      </c>
      <c r="AE68" s="19" t="str">
        <f aca="false">IF(COUNT(Q68,U68)&lt;&gt;2,"",IF(OR(Q68&lt;=0,U68&lt;=0),"NM",Q68/U68))</f>
        <v/>
      </c>
      <c r="AF68" s="19" t="str">
        <f aca="false">IF(COUNT(Q68,V68)&lt;&gt;2,"",IF(OR(Q68&lt;=0,V68&lt;=0),"NM",Q68/V68))</f>
        <v/>
      </c>
      <c r="AG68" s="19" t="str">
        <f aca="false">IF(COUNT(Q68,W68)&lt;&gt;2,"",IF(OR(Q68&lt;=0,W68&lt;=0),"NM",Q68/W68))</f>
        <v/>
      </c>
      <c r="AH68" s="20" t="str">
        <f aca="false">IF(OR(NOT(ISNUMBER(Controls!$C$11)),Controls!$C$11&lt;1,Controls!$C$11&gt;5,Controls!$C$11&lt;&gt;INT(Controls!$C$11)),"",INDEX(AC68:AG68,1,Controls!$C$11))</f>
        <v/>
      </c>
      <c r="AI68" s="1" t="str">
        <f aca="false">IF(A68="","",IF(COUNTIFS($A$10:$A$309,A68)&lt;&gt;1,"Duplicate ID",IF(OR(B68&lt;&gt;Controls!$C$9,C68&lt;&gt;Controls!$C$10),"Other peer group",IF(OR(H68&lt;&gt;"Yes",G68="Excluded",G68="Adjacent",G68="Watchlist"),"Excluded",IF(OR(I68&lt;&gt;"Yes",D68="",E68="",J68="",K68="",L68="",X68="",Controls!$C$10="",Controls!$C$8="",Controls!$C$20="",Controls!$C$21="",M68&lt;&gt;Controls!$C$8,NOT(ISNUMBER(N68)),N68&lt;=0,N68&lt;&gt;Controls!$C$7,NOT(ISNUMBER(O68)),O68&gt;N68,AND(Controls!$C$11&gt;=4,OR(NOT(ISNUMBER(P68)),P68&lt;=N68)),AND(Controls!$C$11=2,T68&lt;&gt;0,Y68=""),AND(G68&lt;&gt;"Core",G68&lt;&gt;"Secondary")),"Review inputs / basis",IF(NOT(ISNUMBER(AH68)),"Missing / NM metric","Eligible"))))))</f>
        <v/>
      </c>
      <c r="AJ68" s="20" t="str">
        <f aca="false">IF(AND(AI68="Eligible",G68="Core"),AH68,"")</f>
        <v/>
      </c>
      <c r="AK68" s="20" t="str">
        <f aca="false">IF(AI68="Eligible",AH68,"")</f>
        <v/>
      </c>
      <c r="AL68" s="1" t="str">
        <f aca="false">IF(NOT(ISNUMBER(AJ68)),"",IF($A$6&lt;5,"Fewer than 5 core",IF(OR(AJ68&lt;$B$6-1.5*($D$6-$B$6),AJ68&gt;$D$6+1.5*($D$6-$B$6)),"Review outlier","Within IQR fences")))</f>
        <v/>
      </c>
      <c r="AM68" s="1"/>
      <c r="AN68" s="1"/>
      <c r="AO68" s="1"/>
      <c r="AP68" s="1"/>
    </row>
    <row r="69" customFormat="false" ht="24.75" hidden="false" customHeight="true" outlineLevel="0" collapsed="false">
      <c r="A69" s="15"/>
      <c r="B69" s="15"/>
      <c r="C69" s="15"/>
      <c r="D69" s="15"/>
      <c r="E69" s="15"/>
      <c r="F69" s="15"/>
      <c r="G69" s="15"/>
      <c r="H69" s="15"/>
      <c r="I69" s="15"/>
      <c r="J69" s="15"/>
      <c r="K69" s="15"/>
      <c r="L69" s="15"/>
      <c r="M69" s="15"/>
      <c r="N69" s="16"/>
      <c r="O69" s="16"/>
      <c r="P69" s="16"/>
      <c r="Q69" s="17"/>
      <c r="R69" s="17"/>
      <c r="S69" s="17"/>
      <c r="T69" s="17"/>
      <c r="U69" s="17"/>
      <c r="V69" s="17"/>
      <c r="W69" s="17"/>
      <c r="X69" s="17"/>
      <c r="Y69" s="17"/>
      <c r="Z69" s="7" t="str">
        <f aca="false">IF(COUNT(S69:T69)&lt;&gt;2,"",SUM(S69:T69))</f>
        <v/>
      </c>
      <c r="AA69" s="18" t="str">
        <f aca="false">IF(OR(NOT(ISNUMBER(Z69)),NOT(ISNUMBER(R69)),R69&lt;=0),"",Z69/R69)</f>
        <v/>
      </c>
      <c r="AB69" s="18" t="str">
        <f aca="false">IF(OR(COUNT(R69,V69)&lt;&gt;2,R69&lt;=0),"",V69/R69-1)</f>
        <v/>
      </c>
      <c r="AC69" s="19" t="str">
        <f aca="false">IF(COUNT(Q69,R69)&lt;&gt;2,"",IF(OR(Q69&lt;=0,R69&lt;=0),"NM",Q69/R69))</f>
        <v/>
      </c>
      <c r="AD69" s="19" t="str">
        <f aca="false">IF(COUNT(Q69,Z69)&lt;&gt;2,"",IF(OR(Q69&lt;=0,Z69&lt;=0),"NM",Q69/Z69))</f>
        <v/>
      </c>
      <c r="AE69" s="19" t="str">
        <f aca="false">IF(COUNT(Q69,U69)&lt;&gt;2,"",IF(OR(Q69&lt;=0,U69&lt;=0),"NM",Q69/U69))</f>
        <v/>
      </c>
      <c r="AF69" s="19" t="str">
        <f aca="false">IF(COUNT(Q69,V69)&lt;&gt;2,"",IF(OR(Q69&lt;=0,V69&lt;=0),"NM",Q69/V69))</f>
        <v/>
      </c>
      <c r="AG69" s="19" t="str">
        <f aca="false">IF(COUNT(Q69,W69)&lt;&gt;2,"",IF(OR(Q69&lt;=0,W69&lt;=0),"NM",Q69/W69))</f>
        <v/>
      </c>
      <c r="AH69" s="20" t="str">
        <f aca="false">IF(OR(NOT(ISNUMBER(Controls!$C$11)),Controls!$C$11&lt;1,Controls!$C$11&gt;5,Controls!$C$11&lt;&gt;INT(Controls!$C$11)),"",INDEX(AC69:AG69,1,Controls!$C$11))</f>
        <v/>
      </c>
      <c r="AI69" s="1" t="str">
        <f aca="false">IF(A69="","",IF(COUNTIFS($A$10:$A$309,A69)&lt;&gt;1,"Duplicate ID",IF(OR(B69&lt;&gt;Controls!$C$9,C69&lt;&gt;Controls!$C$10),"Other peer group",IF(OR(H69&lt;&gt;"Yes",G69="Excluded",G69="Adjacent",G69="Watchlist"),"Excluded",IF(OR(I69&lt;&gt;"Yes",D69="",E69="",J69="",K69="",L69="",X69="",Controls!$C$10="",Controls!$C$8="",Controls!$C$20="",Controls!$C$21="",M69&lt;&gt;Controls!$C$8,NOT(ISNUMBER(N69)),N69&lt;=0,N69&lt;&gt;Controls!$C$7,NOT(ISNUMBER(O69)),O69&gt;N69,AND(Controls!$C$11&gt;=4,OR(NOT(ISNUMBER(P69)),P69&lt;=N69)),AND(Controls!$C$11=2,T69&lt;&gt;0,Y69=""),AND(G69&lt;&gt;"Core",G69&lt;&gt;"Secondary")),"Review inputs / basis",IF(NOT(ISNUMBER(AH69)),"Missing / NM metric","Eligible"))))))</f>
        <v/>
      </c>
      <c r="AJ69" s="20" t="str">
        <f aca="false">IF(AND(AI69="Eligible",G69="Core"),AH69,"")</f>
        <v/>
      </c>
      <c r="AK69" s="20" t="str">
        <f aca="false">IF(AI69="Eligible",AH69,"")</f>
        <v/>
      </c>
      <c r="AL69" s="1" t="str">
        <f aca="false">IF(NOT(ISNUMBER(AJ69)),"",IF($A$6&lt;5,"Fewer than 5 core",IF(OR(AJ69&lt;$B$6-1.5*($D$6-$B$6),AJ69&gt;$D$6+1.5*($D$6-$B$6)),"Review outlier","Within IQR fences")))</f>
        <v/>
      </c>
      <c r="AM69" s="1"/>
      <c r="AN69" s="1"/>
      <c r="AO69" s="1"/>
      <c r="AP69" s="1"/>
    </row>
    <row r="70" customFormat="false" ht="24.75" hidden="false" customHeight="true" outlineLevel="0" collapsed="false">
      <c r="A70" s="15"/>
      <c r="B70" s="15"/>
      <c r="C70" s="15"/>
      <c r="D70" s="15"/>
      <c r="E70" s="15"/>
      <c r="F70" s="15"/>
      <c r="G70" s="15"/>
      <c r="H70" s="15"/>
      <c r="I70" s="15"/>
      <c r="J70" s="15"/>
      <c r="K70" s="15"/>
      <c r="L70" s="15"/>
      <c r="M70" s="15"/>
      <c r="N70" s="16"/>
      <c r="O70" s="16"/>
      <c r="P70" s="16"/>
      <c r="Q70" s="17"/>
      <c r="R70" s="17"/>
      <c r="S70" s="17"/>
      <c r="T70" s="17"/>
      <c r="U70" s="17"/>
      <c r="V70" s="17"/>
      <c r="W70" s="17"/>
      <c r="X70" s="17"/>
      <c r="Y70" s="17"/>
      <c r="Z70" s="7" t="str">
        <f aca="false">IF(COUNT(S70:T70)&lt;&gt;2,"",SUM(S70:T70))</f>
        <v/>
      </c>
      <c r="AA70" s="18" t="str">
        <f aca="false">IF(OR(NOT(ISNUMBER(Z70)),NOT(ISNUMBER(R70)),R70&lt;=0),"",Z70/R70)</f>
        <v/>
      </c>
      <c r="AB70" s="18" t="str">
        <f aca="false">IF(OR(COUNT(R70,V70)&lt;&gt;2,R70&lt;=0),"",V70/R70-1)</f>
        <v/>
      </c>
      <c r="AC70" s="19" t="str">
        <f aca="false">IF(COUNT(Q70,R70)&lt;&gt;2,"",IF(OR(Q70&lt;=0,R70&lt;=0),"NM",Q70/R70))</f>
        <v/>
      </c>
      <c r="AD70" s="19" t="str">
        <f aca="false">IF(COUNT(Q70,Z70)&lt;&gt;2,"",IF(OR(Q70&lt;=0,Z70&lt;=0),"NM",Q70/Z70))</f>
        <v/>
      </c>
      <c r="AE70" s="19" t="str">
        <f aca="false">IF(COUNT(Q70,U70)&lt;&gt;2,"",IF(OR(Q70&lt;=0,U70&lt;=0),"NM",Q70/U70))</f>
        <v/>
      </c>
      <c r="AF70" s="19" t="str">
        <f aca="false">IF(COUNT(Q70,V70)&lt;&gt;2,"",IF(OR(Q70&lt;=0,V70&lt;=0),"NM",Q70/V70))</f>
        <v/>
      </c>
      <c r="AG70" s="19" t="str">
        <f aca="false">IF(COUNT(Q70,W70)&lt;&gt;2,"",IF(OR(Q70&lt;=0,W70&lt;=0),"NM",Q70/W70))</f>
        <v/>
      </c>
      <c r="AH70" s="20" t="str">
        <f aca="false">IF(OR(NOT(ISNUMBER(Controls!$C$11)),Controls!$C$11&lt;1,Controls!$C$11&gt;5,Controls!$C$11&lt;&gt;INT(Controls!$C$11)),"",INDEX(AC70:AG70,1,Controls!$C$11))</f>
        <v/>
      </c>
      <c r="AI70" s="1" t="str">
        <f aca="false">IF(A70="","",IF(COUNTIFS($A$10:$A$309,A70)&lt;&gt;1,"Duplicate ID",IF(OR(B70&lt;&gt;Controls!$C$9,C70&lt;&gt;Controls!$C$10),"Other peer group",IF(OR(H70&lt;&gt;"Yes",G70="Excluded",G70="Adjacent",G70="Watchlist"),"Excluded",IF(OR(I70&lt;&gt;"Yes",D70="",E70="",J70="",K70="",L70="",X70="",Controls!$C$10="",Controls!$C$8="",Controls!$C$20="",Controls!$C$21="",M70&lt;&gt;Controls!$C$8,NOT(ISNUMBER(N70)),N70&lt;=0,N70&lt;&gt;Controls!$C$7,NOT(ISNUMBER(O70)),O70&gt;N70,AND(Controls!$C$11&gt;=4,OR(NOT(ISNUMBER(P70)),P70&lt;=N70)),AND(Controls!$C$11=2,T70&lt;&gt;0,Y70=""),AND(G70&lt;&gt;"Core",G70&lt;&gt;"Secondary")),"Review inputs / basis",IF(NOT(ISNUMBER(AH70)),"Missing / NM metric","Eligible"))))))</f>
        <v/>
      </c>
      <c r="AJ70" s="20" t="str">
        <f aca="false">IF(AND(AI70="Eligible",G70="Core"),AH70,"")</f>
        <v/>
      </c>
      <c r="AK70" s="20" t="str">
        <f aca="false">IF(AI70="Eligible",AH70,"")</f>
        <v/>
      </c>
      <c r="AL70" s="1" t="str">
        <f aca="false">IF(NOT(ISNUMBER(AJ70)),"",IF($A$6&lt;5,"Fewer than 5 core",IF(OR(AJ70&lt;$B$6-1.5*($D$6-$B$6),AJ70&gt;$D$6+1.5*($D$6-$B$6)),"Review outlier","Within IQR fences")))</f>
        <v/>
      </c>
      <c r="AM70" s="1"/>
      <c r="AN70" s="1"/>
      <c r="AO70" s="1"/>
      <c r="AP70" s="1"/>
    </row>
    <row r="71" customFormat="false" ht="24.75" hidden="false" customHeight="true" outlineLevel="0" collapsed="false">
      <c r="A71" s="15"/>
      <c r="B71" s="15"/>
      <c r="C71" s="15"/>
      <c r="D71" s="15"/>
      <c r="E71" s="15"/>
      <c r="F71" s="15"/>
      <c r="G71" s="15"/>
      <c r="H71" s="15"/>
      <c r="I71" s="15"/>
      <c r="J71" s="15"/>
      <c r="K71" s="15"/>
      <c r="L71" s="15"/>
      <c r="M71" s="15"/>
      <c r="N71" s="16"/>
      <c r="O71" s="16"/>
      <c r="P71" s="16"/>
      <c r="Q71" s="17"/>
      <c r="R71" s="17"/>
      <c r="S71" s="17"/>
      <c r="T71" s="17"/>
      <c r="U71" s="17"/>
      <c r="V71" s="17"/>
      <c r="W71" s="17"/>
      <c r="X71" s="17"/>
      <c r="Y71" s="17"/>
      <c r="Z71" s="7" t="str">
        <f aca="false">IF(COUNT(S71:T71)&lt;&gt;2,"",SUM(S71:T71))</f>
        <v/>
      </c>
      <c r="AA71" s="18" t="str">
        <f aca="false">IF(OR(NOT(ISNUMBER(Z71)),NOT(ISNUMBER(R71)),R71&lt;=0),"",Z71/R71)</f>
        <v/>
      </c>
      <c r="AB71" s="18" t="str">
        <f aca="false">IF(OR(COUNT(R71,V71)&lt;&gt;2,R71&lt;=0),"",V71/R71-1)</f>
        <v/>
      </c>
      <c r="AC71" s="19" t="str">
        <f aca="false">IF(COUNT(Q71,R71)&lt;&gt;2,"",IF(OR(Q71&lt;=0,R71&lt;=0),"NM",Q71/R71))</f>
        <v/>
      </c>
      <c r="AD71" s="19" t="str">
        <f aca="false">IF(COUNT(Q71,Z71)&lt;&gt;2,"",IF(OR(Q71&lt;=0,Z71&lt;=0),"NM",Q71/Z71))</f>
        <v/>
      </c>
      <c r="AE71" s="19" t="str">
        <f aca="false">IF(COUNT(Q71,U71)&lt;&gt;2,"",IF(OR(Q71&lt;=0,U71&lt;=0),"NM",Q71/U71))</f>
        <v/>
      </c>
      <c r="AF71" s="19" t="str">
        <f aca="false">IF(COUNT(Q71,V71)&lt;&gt;2,"",IF(OR(Q71&lt;=0,V71&lt;=0),"NM",Q71/V71))</f>
        <v/>
      </c>
      <c r="AG71" s="19" t="str">
        <f aca="false">IF(COUNT(Q71,W71)&lt;&gt;2,"",IF(OR(Q71&lt;=0,W71&lt;=0),"NM",Q71/W71))</f>
        <v/>
      </c>
      <c r="AH71" s="20" t="str">
        <f aca="false">IF(OR(NOT(ISNUMBER(Controls!$C$11)),Controls!$C$11&lt;1,Controls!$C$11&gt;5,Controls!$C$11&lt;&gt;INT(Controls!$C$11)),"",INDEX(AC71:AG71,1,Controls!$C$11))</f>
        <v/>
      </c>
      <c r="AI71" s="1" t="str">
        <f aca="false">IF(A71="","",IF(COUNTIFS($A$10:$A$309,A71)&lt;&gt;1,"Duplicate ID",IF(OR(B71&lt;&gt;Controls!$C$9,C71&lt;&gt;Controls!$C$10),"Other peer group",IF(OR(H71&lt;&gt;"Yes",G71="Excluded",G71="Adjacent",G71="Watchlist"),"Excluded",IF(OR(I71&lt;&gt;"Yes",D71="",E71="",J71="",K71="",L71="",X71="",Controls!$C$10="",Controls!$C$8="",Controls!$C$20="",Controls!$C$21="",M71&lt;&gt;Controls!$C$8,NOT(ISNUMBER(N71)),N71&lt;=0,N71&lt;&gt;Controls!$C$7,NOT(ISNUMBER(O71)),O71&gt;N71,AND(Controls!$C$11&gt;=4,OR(NOT(ISNUMBER(P71)),P71&lt;=N71)),AND(Controls!$C$11=2,T71&lt;&gt;0,Y71=""),AND(G71&lt;&gt;"Core",G71&lt;&gt;"Secondary")),"Review inputs / basis",IF(NOT(ISNUMBER(AH71)),"Missing / NM metric","Eligible"))))))</f>
        <v/>
      </c>
      <c r="AJ71" s="20" t="str">
        <f aca="false">IF(AND(AI71="Eligible",G71="Core"),AH71,"")</f>
        <v/>
      </c>
      <c r="AK71" s="20" t="str">
        <f aca="false">IF(AI71="Eligible",AH71,"")</f>
        <v/>
      </c>
      <c r="AL71" s="1" t="str">
        <f aca="false">IF(NOT(ISNUMBER(AJ71)),"",IF($A$6&lt;5,"Fewer than 5 core",IF(OR(AJ71&lt;$B$6-1.5*($D$6-$B$6),AJ71&gt;$D$6+1.5*($D$6-$B$6)),"Review outlier","Within IQR fences")))</f>
        <v/>
      </c>
      <c r="AM71" s="1"/>
      <c r="AN71" s="1"/>
      <c r="AO71" s="1"/>
      <c r="AP71" s="1"/>
    </row>
    <row r="72" customFormat="false" ht="24.75" hidden="false" customHeight="true" outlineLevel="0" collapsed="false">
      <c r="A72" s="15"/>
      <c r="B72" s="15"/>
      <c r="C72" s="15"/>
      <c r="D72" s="15"/>
      <c r="E72" s="15"/>
      <c r="F72" s="15"/>
      <c r="G72" s="15"/>
      <c r="H72" s="15"/>
      <c r="I72" s="15"/>
      <c r="J72" s="15"/>
      <c r="K72" s="15"/>
      <c r="L72" s="15"/>
      <c r="M72" s="15"/>
      <c r="N72" s="16"/>
      <c r="O72" s="16"/>
      <c r="P72" s="16"/>
      <c r="Q72" s="17"/>
      <c r="R72" s="17"/>
      <c r="S72" s="17"/>
      <c r="T72" s="17"/>
      <c r="U72" s="17"/>
      <c r="V72" s="17"/>
      <c r="W72" s="17"/>
      <c r="X72" s="17"/>
      <c r="Y72" s="17"/>
      <c r="Z72" s="7" t="str">
        <f aca="false">IF(COUNT(S72:T72)&lt;&gt;2,"",SUM(S72:T72))</f>
        <v/>
      </c>
      <c r="AA72" s="18" t="str">
        <f aca="false">IF(OR(NOT(ISNUMBER(Z72)),NOT(ISNUMBER(R72)),R72&lt;=0),"",Z72/R72)</f>
        <v/>
      </c>
      <c r="AB72" s="18" t="str">
        <f aca="false">IF(OR(COUNT(R72,V72)&lt;&gt;2,R72&lt;=0),"",V72/R72-1)</f>
        <v/>
      </c>
      <c r="AC72" s="19" t="str">
        <f aca="false">IF(COUNT(Q72,R72)&lt;&gt;2,"",IF(OR(Q72&lt;=0,R72&lt;=0),"NM",Q72/R72))</f>
        <v/>
      </c>
      <c r="AD72" s="19" t="str">
        <f aca="false">IF(COUNT(Q72,Z72)&lt;&gt;2,"",IF(OR(Q72&lt;=0,Z72&lt;=0),"NM",Q72/Z72))</f>
        <v/>
      </c>
      <c r="AE72" s="19" t="str">
        <f aca="false">IF(COUNT(Q72,U72)&lt;&gt;2,"",IF(OR(Q72&lt;=0,U72&lt;=0),"NM",Q72/U72))</f>
        <v/>
      </c>
      <c r="AF72" s="19" t="str">
        <f aca="false">IF(COUNT(Q72,V72)&lt;&gt;2,"",IF(OR(Q72&lt;=0,V72&lt;=0),"NM",Q72/V72))</f>
        <v/>
      </c>
      <c r="AG72" s="19" t="str">
        <f aca="false">IF(COUNT(Q72,W72)&lt;&gt;2,"",IF(OR(Q72&lt;=0,W72&lt;=0),"NM",Q72/W72))</f>
        <v/>
      </c>
      <c r="AH72" s="20" t="str">
        <f aca="false">IF(OR(NOT(ISNUMBER(Controls!$C$11)),Controls!$C$11&lt;1,Controls!$C$11&gt;5,Controls!$C$11&lt;&gt;INT(Controls!$C$11)),"",INDEX(AC72:AG72,1,Controls!$C$11))</f>
        <v/>
      </c>
      <c r="AI72" s="1" t="str">
        <f aca="false">IF(A72="","",IF(COUNTIFS($A$10:$A$309,A72)&lt;&gt;1,"Duplicate ID",IF(OR(B72&lt;&gt;Controls!$C$9,C72&lt;&gt;Controls!$C$10),"Other peer group",IF(OR(H72&lt;&gt;"Yes",G72="Excluded",G72="Adjacent",G72="Watchlist"),"Excluded",IF(OR(I72&lt;&gt;"Yes",D72="",E72="",J72="",K72="",L72="",X72="",Controls!$C$10="",Controls!$C$8="",Controls!$C$20="",Controls!$C$21="",M72&lt;&gt;Controls!$C$8,NOT(ISNUMBER(N72)),N72&lt;=0,N72&lt;&gt;Controls!$C$7,NOT(ISNUMBER(O72)),O72&gt;N72,AND(Controls!$C$11&gt;=4,OR(NOT(ISNUMBER(P72)),P72&lt;=N72)),AND(Controls!$C$11=2,T72&lt;&gt;0,Y72=""),AND(G72&lt;&gt;"Core",G72&lt;&gt;"Secondary")),"Review inputs / basis",IF(NOT(ISNUMBER(AH72)),"Missing / NM metric","Eligible"))))))</f>
        <v/>
      </c>
      <c r="AJ72" s="20" t="str">
        <f aca="false">IF(AND(AI72="Eligible",G72="Core"),AH72,"")</f>
        <v/>
      </c>
      <c r="AK72" s="20" t="str">
        <f aca="false">IF(AI72="Eligible",AH72,"")</f>
        <v/>
      </c>
      <c r="AL72" s="1" t="str">
        <f aca="false">IF(NOT(ISNUMBER(AJ72)),"",IF($A$6&lt;5,"Fewer than 5 core",IF(OR(AJ72&lt;$B$6-1.5*($D$6-$B$6),AJ72&gt;$D$6+1.5*($D$6-$B$6)),"Review outlier","Within IQR fences")))</f>
        <v/>
      </c>
      <c r="AM72" s="1"/>
      <c r="AN72" s="1"/>
      <c r="AO72" s="1"/>
      <c r="AP72" s="1"/>
    </row>
    <row r="73" customFormat="false" ht="24.75" hidden="false" customHeight="true" outlineLevel="0" collapsed="false">
      <c r="A73" s="15"/>
      <c r="B73" s="15"/>
      <c r="C73" s="15"/>
      <c r="D73" s="15"/>
      <c r="E73" s="15"/>
      <c r="F73" s="15"/>
      <c r="G73" s="15"/>
      <c r="H73" s="15"/>
      <c r="I73" s="15"/>
      <c r="J73" s="15"/>
      <c r="K73" s="15"/>
      <c r="L73" s="15"/>
      <c r="M73" s="15"/>
      <c r="N73" s="16"/>
      <c r="O73" s="16"/>
      <c r="P73" s="16"/>
      <c r="Q73" s="17"/>
      <c r="R73" s="17"/>
      <c r="S73" s="17"/>
      <c r="T73" s="17"/>
      <c r="U73" s="17"/>
      <c r="V73" s="17"/>
      <c r="W73" s="17"/>
      <c r="X73" s="17"/>
      <c r="Y73" s="17"/>
      <c r="Z73" s="7" t="str">
        <f aca="false">IF(COUNT(S73:T73)&lt;&gt;2,"",SUM(S73:T73))</f>
        <v/>
      </c>
      <c r="AA73" s="18" t="str">
        <f aca="false">IF(OR(NOT(ISNUMBER(Z73)),NOT(ISNUMBER(R73)),R73&lt;=0),"",Z73/R73)</f>
        <v/>
      </c>
      <c r="AB73" s="18" t="str">
        <f aca="false">IF(OR(COUNT(R73,V73)&lt;&gt;2,R73&lt;=0),"",V73/R73-1)</f>
        <v/>
      </c>
      <c r="AC73" s="19" t="str">
        <f aca="false">IF(COUNT(Q73,R73)&lt;&gt;2,"",IF(OR(Q73&lt;=0,R73&lt;=0),"NM",Q73/R73))</f>
        <v/>
      </c>
      <c r="AD73" s="19" t="str">
        <f aca="false">IF(COUNT(Q73,Z73)&lt;&gt;2,"",IF(OR(Q73&lt;=0,Z73&lt;=0),"NM",Q73/Z73))</f>
        <v/>
      </c>
      <c r="AE73" s="19" t="str">
        <f aca="false">IF(COUNT(Q73,U73)&lt;&gt;2,"",IF(OR(Q73&lt;=0,U73&lt;=0),"NM",Q73/U73))</f>
        <v/>
      </c>
      <c r="AF73" s="19" t="str">
        <f aca="false">IF(COUNT(Q73,V73)&lt;&gt;2,"",IF(OR(Q73&lt;=0,V73&lt;=0),"NM",Q73/V73))</f>
        <v/>
      </c>
      <c r="AG73" s="19" t="str">
        <f aca="false">IF(COUNT(Q73,W73)&lt;&gt;2,"",IF(OR(Q73&lt;=0,W73&lt;=0),"NM",Q73/W73))</f>
        <v/>
      </c>
      <c r="AH73" s="20" t="str">
        <f aca="false">IF(OR(NOT(ISNUMBER(Controls!$C$11)),Controls!$C$11&lt;1,Controls!$C$11&gt;5,Controls!$C$11&lt;&gt;INT(Controls!$C$11)),"",INDEX(AC73:AG73,1,Controls!$C$11))</f>
        <v/>
      </c>
      <c r="AI73" s="1" t="str">
        <f aca="false">IF(A73="","",IF(COUNTIFS($A$10:$A$309,A73)&lt;&gt;1,"Duplicate ID",IF(OR(B73&lt;&gt;Controls!$C$9,C73&lt;&gt;Controls!$C$10),"Other peer group",IF(OR(H73&lt;&gt;"Yes",G73="Excluded",G73="Adjacent",G73="Watchlist"),"Excluded",IF(OR(I73&lt;&gt;"Yes",D73="",E73="",J73="",K73="",L73="",X73="",Controls!$C$10="",Controls!$C$8="",Controls!$C$20="",Controls!$C$21="",M73&lt;&gt;Controls!$C$8,NOT(ISNUMBER(N73)),N73&lt;=0,N73&lt;&gt;Controls!$C$7,NOT(ISNUMBER(O73)),O73&gt;N73,AND(Controls!$C$11&gt;=4,OR(NOT(ISNUMBER(P73)),P73&lt;=N73)),AND(Controls!$C$11=2,T73&lt;&gt;0,Y73=""),AND(G73&lt;&gt;"Core",G73&lt;&gt;"Secondary")),"Review inputs / basis",IF(NOT(ISNUMBER(AH73)),"Missing / NM metric","Eligible"))))))</f>
        <v/>
      </c>
      <c r="AJ73" s="20" t="str">
        <f aca="false">IF(AND(AI73="Eligible",G73="Core"),AH73,"")</f>
        <v/>
      </c>
      <c r="AK73" s="20" t="str">
        <f aca="false">IF(AI73="Eligible",AH73,"")</f>
        <v/>
      </c>
      <c r="AL73" s="1" t="str">
        <f aca="false">IF(NOT(ISNUMBER(AJ73)),"",IF($A$6&lt;5,"Fewer than 5 core",IF(OR(AJ73&lt;$B$6-1.5*($D$6-$B$6),AJ73&gt;$D$6+1.5*($D$6-$B$6)),"Review outlier","Within IQR fences")))</f>
        <v/>
      </c>
      <c r="AM73" s="1"/>
      <c r="AN73" s="1"/>
      <c r="AO73" s="1"/>
      <c r="AP73" s="1"/>
    </row>
    <row r="74" customFormat="false" ht="24.75" hidden="false" customHeight="true" outlineLevel="0" collapsed="false">
      <c r="A74" s="15"/>
      <c r="B74" s="15"/>
      <c r="C74" s="15"/>
      <c r="D74" s="15"/>
      <c r="E74" s="15"/>
      <c r="F74" s="15"/>
      <c r="G74" s="15"/>
      <c r="H74" s="15"/>
      <c r="I74" s="15"/>
      <c r="J74" s="15"/>
      <c r="K74" s="15"/>
      <c r="L74" s="15"/>
      <c r="M74" s="15"/>
      <c r="N74" s="16"/>
      <c r="O74" s="16"/>
      <c r="P74" s="16"/>
      <c r="Q74" s="17"/>
      <c r="R74" s="17"/>
      <c r="S74" s="17"/>
      <c r="T74" s="17"/>
      <c r="U74" s="17"/>
      <c r="V74" s="17"/>
      <c r="W74" s="17"/>
      <c r="X74" s="17"/>
      <c r="Y74" s="17"/>
      <c r="Z74" s="7" t="str">
        <f aca="false">IF(COUNT(S74:T74)&lt;&gt;2,"",SUM(S74:T74))</f>
        <v/>
      </c>
      <c r="AA74" s="18" t="str">
        <f aca="false">IF(OR(NOT(ISNUMBER(Z74)),NOT(ISNUMBER(R74)),R74&lt;=0),"",Z74/R74)</f>
        <v/>
      </c>
      <c r="AB74" s="18" t="str">
        <f aca="false">IF(OR(COUNT(R74,V74)&lt;&gt;2,R74&lt;=0),"",V74/R74-1)</f>
        <v/>
      </c>
      <c r="AC74" s="19" t="str">
        <f aca="false">IF(COUNT(Q74,R74)&lt;&gt;2,"",IF(OR(Q74&lt;=0,R74&lt;=0),"NM",Q74/R74))</f>
        <v/>
      </c>
      <c r="AD74" s="19" t="str">
        <f aca="false">IF(COUNT(Q74,Z74)&lt;&gt;2,"",IF(OR(Q74&lt;=0,Z74&lt;=0),"NM",Q74/Z74))</f>
        <v/>
      </c>
      <c r="AE74" s="19" t="str">
        <f aca="false">IF(COUNT(Q74,U74)&lt;&gt;2,"",IF(OR(Q74&lt;=0,U74&lt;=0),"NM",Q74/U74))</f>
        <v/>
      </c>
      <c r="AF74" s="19" t="str">
        <f aca="false">IF(COUNT(Q74,V74)&lt;&gt;2,"",IF(OR(Q74&lt;=0,V74&lt;=0),"NM",Q74/V74))</f>
        <v/>
      </c>
      <c r="AG74" s="19" t="str">
        <f aca="false">IF(COUNT(Q74,W74)&lt;&gt;2,"",IF(OR(Q74&lt;=0,W74&lt;=0),"NM",Q74/W74))</f>
        <v/>
      </c>
      <c r="AH74" s="20" t="str">
        <f aca="false">IF(OR(NOT(ISNUMBER(Controls!$C$11)),Controls!$C$11&lt;1,Controls!$C$11&gt;5,Controls!$C$11&lt;&gt;INT(Controls!$C$11)),"",INDEX(AC74:AG74,1,Controls!$C$11))</f>
        <v/>
      </c>
      <c r="AI74" s="1" t="str">
        <f aca="false">IF(A74="","",IF(COUNTIFS($A$10:$A$309,A74)&lt;&gt;1,"Duplicate ID",IF(OR(B74&lt;&gt;Controls!$C$9,C74&lt;&gt;Controls!$C$10),"Other peer group",IF(OR(H74&lt;&gt;"Yes",G74="Excluded",G74="Adjacent",G74="Watchlist"),"Excluded",IF(OR(I74&lt;&gt;"Yes",D74="",E74="",J74="",K74="",L74="",X74="",Controls!$C$10="",Controls!$C$8="",Controls!$C$20="",Controls!$C$21="",M74&lt;&gt;Controls!$C$8,NOT(ISNUMBER(N74)),N74&lt;=0,N74&lt;&gt;Controls!$C$7,NOT(ISNUMBER(O74)),O74&gt;N74,AND(Controls!$C$11&gt;=4,OR(NOT(ISNUMBER(P74)),P74&lt;=N74)),AND(Controls!$C$11=2,T74&lt;&gt;0,Y74=""),AND(G74&lt;&gt;"Core",G74&lt;&gt;"Secondary")),"Review inputs / basis",IF(NOT(ISNUMBER(AH74)),"Missing / NM metric","Eligible"))))))</f>
        <v/>
      </c>
      <c r="AJ74" s="20" t="str">
        <f aca="false">IF(AND(AI74="Eligible",G74="Core"),AH74,"")</f>
        <v/>
      </c>
      <c r="AK74" s="20" t="str">
        <f aca="false">IF(AI74="Eligible",AH74,"")</f>
        <v/>
      </c>
      <c r="AL74" s="1" t="str">
        <f aca="false">IF(NOT(ISNUMBER(AJ74)),"",IF($A$6&lt;5,"Fewer than 5 core",IF(OR(AJ74&lt;$B$6-1.5*($D$6-$B$6),AJ74&gt;$D$6+1.5*($D$6-$B$6)),"Review outlier","Within IQR fences")))</f>
        <v/>
      </c>
      <c r="AM74" s="1"/>
      <c r="AN74" s="1"/>
      <c r="AO74" s="1"/>
      <c r="AP74" s="1"/>
    </row>
    <row r="75" customFormat="false" ht="24.75" hidden="false" customHeight="true" outlineLevel="0" collapsed="false">
      <c r="A75" s="15"/>
      <c r="B75" s="15"/>
      <c r="C75" s="15"/>
      <c r="D75" s="15"/>
      <c r="E75" s="15"/>
      <c r="F75" s="15"/>
      <c r="G75" s="15"/>
      <c r="H75" s="15"/>
      <c r="I75" s="15"/>
      <c r="J75" s="15"/>
      <c r="K75" s="15"/>
      <c r="L75" s="15"/>
      <c r="M75" s="15"/>
      <c r="N75" s="16"/>
      <c r="O75" s="16"/>
      <c r="P75" s="16"/>
      <c r="Q75" s="17"/>
      <c r="R75" s="17"/>
      <c r="S75" s="17"/>
      <c r="T75" s="17"/>
      <c r="U75" s="17"/>
      <c r="V75" s="17"/>
      <c r="W75" s="17"/>
      <c r="X75" s="17"/>
      <c r="Y75" s="17"/>
      <c r="Z75" s="7" t="str">
        <f aca="false">IF(COUNT(S75:T75)&lt;&gt;2,"",SUM(S75:T75))</f>
        <v/>
      </c>
      <c r="AA75" s="18" t="str">
        <f aca="false">IF(OR(NOT(ISNUMBER(Z75)),NOT(ISNUMBER(R75)),R75&lt;=0),"",Z75/R75)</f>
        <v/>
      </c>
      <c r="AB75" s="18" t="str">
        <f aca="false">IF(OR(COUNT(R75,V75)&lt;&gt;2,R75&lt;=0),"",V75/R75-1)</f>
        <v/>
      </c>
      <c r="AC75" s="19" t="str">
        <f aca="false">IF(COUNT(Q75,R75)&lt;&gt;2,"",IF(OR(Q75&lt;=0,R75&lt;=0),"NM",Q75/R75))</f>
        <v/>
      </c>
      <c r="AD75" s="19" t="str">
        <f aca="false">IF(COUNT(Q75,Z75)&lt;&gt;2,"",IF(OR(Q75&lt;=0,Z75&lt;=0),"NM",Q75/Z75))</f>
        <v/>
      </c>
      <c r="AE75" s="19" t="str">
        <f aca="false">IF(COUNT(Q75,U75)&lt;&gt;2,"",IF(OR(Q75&lt;=0,U75&lt;=0),"NM",Q75/U75))</f>
        <v/>
      </c>
      <c r="AF75" s="19" t="str">
        <f aca="false">IF(COUNT(Q75,V75)&lt;&gt;2,"",IF(OR(Q75&lt;=0,V75&lt;=0),"NM",Q75/V75))</f>
        <v/>
      </c>
      <c r="AG75" s="19" t="str">
        <f aca="false">IF(COUNT(Q75,W75)&lt;&gt;2,"",IF(OR(Q75&lt;=0,W75&lt;=0),"NM",Q75/W75))</f>
        <v/>
      </c>
      <c r="AH75" s="20" t="str">
        <f aca="false">IF(OR(NOT(ISNUMBER(Controls!$C$11)),Controls!$C$11&lt;1,Controls!$C$11&gt;5,Controls!$C$11&lt;&gt;INT(Controls!$C$11)),"",INDEX(AC75:AG75,1,Controls!$C$11))</f>
        <v/>
      </c>
      <c r="AI75" s="1" t="str">
        <f aca="false">IF(A75="","",IF(COUNTIFS($A$10:$A$309,A75)&lt;&gt;1,"Duplicate ID",IF(OR(B75&lt;&gt;Controls!$C$9,C75&lt;&gt;Controls!$C$10),"Other peer group",IF(OR(H75&lt;&gt;"Yes",G75="Excluded",G75="Adjacent",G75="Watchlist"),"Excluded",IF(OR(I75&lt;&gt;"Yes",D75="",E75="",J75="",K75="",L75="",X75="",Controls!$C$10="",Controls!$C$8="",Controls!$C$20="",Controls!$C$21="",M75&lt;&gt;Controls!$C$8,NOT(ISNUMBER(N75)),N75&lt;=0,N75&lt;&gt;Controls!$C$7,NOT(ISNUMBER(O75)),O75&gt;N75,AND(Controls!$C$11&gt;=4,OR(NOT(ISNUMBER(P75)),P75&lt;=N75)),AND(Controls!$C$11=2,T75&lt;&gt;0,Y75=""),AND(G75&lt;&gt;"Core",G75&lt;&gt;"Secondary")),"Review inputs / basis",IF(NOT(ISNUMBER(AH75)),"Missing / NM metric","Eligible"))))))</f>
        <v/>
      </c>
      <c r="AJ75" s="20" t="str">
        <f aca="false">IF(AND(AI75="Eligible",G75="Core"),AH75,"")</f>
        <v/>
      </c>
      <c r="AK75" s="20" t="str">
        <f aca="false">IF(AI75="Eligible",AH75,"")</f>
        <v/>
      </c>
      <c r="AL75" s="1" t="str">
        <f aca="false">IF(NOT(ISNUMBER(AJ75)),"",IF($A$6&lt;5,"Fewer than 5 core",IF(OR(AJ75&lt;$B$6-1.5*($D$6-$B$6),AJ75&gt;$D$6+1.5*($D$6-$B$6)),"Review outlier","Within IQR fences")))</f>
        <v/>
      </c>
      <c r="AM75" s="1"/>
      <c r="AN75" s="1"/>
      <c r="AO75" s="1"/>
      <c r="AP75" s="1"/>
    </row>
    <row r="76" customFormat="false" ht="24.75" hidden="false" customHeight="true" outlineLevel="0" collapsed="false">
      <c r="A76" s="15"/>
      <c r="B76" s="15"/>
      <c r="C76" s="15"/>
      <c r="D76" s="15"/>
      <c r="E76" s="15"/>
      <c r="F76" s="15"/>
      <c r="G76" s="15"/>
      <c r="H76" s="15"/>
      <c r="I76" s="15"/>
      <c r="J76" s="15"/>
      <c r="K76" s="15"/>
      <c r="L76" s="15"/>
      <c r="M76" s="15"/>
      <c r="N76" s="16"/>
      <c r="O76" s="16"/>
      <c r="P76" s="16"/>
      <c r="Q76" s="17"/>
      <c r="R76" s="17"/>
      <c r="S76" s="17"/>
      <c r="T76" s="17"/>
      <c r="U76" s="17"/>
      <c r="V76" s="17"/>
      <c r="W76" s="17"/>
      <c r="X76" s="17"/>
      <c r="Y76" s="17"/>
      <c r="Z76" s="7" t="str">
        <f aca="false">IF(COUNT(S76:T76)&lt;&gt;2,"",SUM(S76:T76))</f>
        <v/>
      </c>
      <c r="AA76" s="18" t="str">
        <f aca="false">IF(OR(NOT(ISNUMBER(Z76)),NOT(ISNUMBER(R76)),R76&lt;=0),"",Z76/R76)</f>
        <v/>
      </c>
      <c r="AB76" s="18" t="str">
        <f aca="false">IF(OR(COUNT(R76,V76)&lt;&gt;2,R76&lt;=0),"",V76/R76-1)</f>
        <v/>
      </c>
      <c r="AC76" s="19" t="str">
        <f aca="false">IF(COUNT(Q76,R76)&lt;&gt;2,"",IF(OR(Q76&lt;=0,R76&lt;=0),"NM",Q76/R76))</f>
        <v/>
      </c>
      <c r="AD76" s="19" t="str">
        <f aca="false">IF(COUNT(Q76,Z76)&lt;&gt;2,"",IF(OR(Q76&lt;=0,Z76&lt;=0),"NM",Q76/Z76))</f>
        <v/>
      </c>
      <c r="AE76" s="19" t="str">
        <f aca="false">IF(COUNT(Q76,U76)&lt;&gt;2,"",IF(OR(Q76&lt;=0,U76&lt;=0),"NM",Q76/U76))</f>
        <v/>
      </c>
      <c r="AF76" s="19" t="str">
        <f aca="false">IF(COUNT(Q76,V76)&lt;&gt;2,"",IF(OR(Q76&lt;=0,V76&lt;=0),"NM",Q76/V76))</f>
        <v/>
      </c>
      <c r="AG76" s="19" t="str">
        <f aca="false">IF(COUNT(Q76,W76)&lt;&gt;2,"",IF(OR(Q76&lt;=0,W76&lt;=0),"NM",Q76/W76))</f>
        <v/>
      </c>
      <c r="AH76" s="20" t="str">
        <f aca="false">IF(OR(NOT(ISNUMBER(Controls!$C$11)),Controls!$C$11&lt;1,Controls!$C$11&gt;5,Controls!$C$11&lt;&gt;INT(Controls!$C$11)),"",INDEX(AC76:AG76,1,Controls!$C$11))</f>
        <v/>
      </c>
      <c r="AI76" s="1" t="str">
        <f aca="false">IF(A76="","",IF(COUNTIFS($A$10:$A$309,A76)&lt;&gt;1,"Duplicate ID",IF(OR(B76&lt;&gt;Controls!$C$9,C76&lt;&gt;Controls!$C$10),"Other peer group",IF(OR(H76&lt;&gt;"Yes",G76="Excluded",G76="Adjacent",G76="Watchlist"),"Excluded",IF(OR(I76&lt;&gt;"Yes",D76="",E76="",J76="",K76="",L76="",X76="",Controls!$C$10="",Controls!$C$8="",Controls!$C$20="",Controls!$C$21="",M76&lt;&gt;Controls!$C$8,NOT(ISNUMBER(N76)),N76&lt;=0,N76&lt;&gt;Controls!$C$7,NOT(ISNUMBER(O76)),O76&gt;N76,AND(Controls!$C$11&gt;=4,OR(NOT(ISNUMBER(P76)),P76&lt;=N76)),AND(Controls!$C$11=2,T76&lt;&gt;0,Y76=""),AND(G76&lt;&gt;"Core",G76&lt;&gt;"Secondary")),"Review inputs / basis",IF(NOT(ISNUMBER(AH76)),"Missing / NM metric","Eligible"))))))</f>
        <v/>
      </c>
      <c r="AJ76" s="20" t="str">
        <f aca="false">IF(AND(AI76="Eligible",G76="Core"),AH76,"")</f>
        <v/>
      </c>
      <c r="AK76" s="20" t="str">
        <f aca="false">IF(AI76="Eligible",AH76,"")</f>
        <v/>
      </c>
      <c r="AL76" s="1" t="str">
        <f aca="false">IF(NOT(ISNUMBER(AJ76)),"",IF($A$6&lt;5,"Fewer than 5 core",IF(OR(AJ76&lt;$B$6-1.5*($D$6-$B$6),AJ76&gt;$D$6+1.5*($D$6-$B$6)),"Review outlier","Within IQR fences")))</f>
        <v/>
      </c>
      <c r="AM76" s="1"/>
      <c r="AN76" s="1"/>
      <c r="AO76" s="1"/>
      <c r="AP76" s="1"/>
    </row>
    <row r="77" customFormat="false" ht="24.75" hidden="false" customHeight="true" outlineLevel="0" collapsed="false">
      <c r="A77" s="15"/>
      <c r="B77" s="15"/>
      <c r="C77" s="15"/>
      <c r="D77" s="15"/>
      <c r="E77" s="15"/>
      <c r="F77" s="15"/>
      <c r="G77" s="15"/>
      <c r="H77" s="15"/>
      <c r="I77" s="15"/>
      <c r="J77" s="15"/>
      <c r="K77" s="15"/>
      <c r="L77" s="15"/>
      <c r="M77" s="15"/>
      <c r="N77" s="16"/>
      <c r="O77" s="16"/>
      <c r="P77" s="16"/>
      <c r="Q77" s="17"/>
      <c r="R77" s="17"/>
      <c r="S77" s="17"/>
      <c r="T77" s="17"/>
      <c r="U77" s="17"/>
      <c r="V77" s="17"/>
      <c r="W77" s="17"/>
      <c r="X77" s="17"/>
      <c r="Y77" s="17"/>
      <c r="Z77" s="7" t="str">
        <f aca="false">IF(COUNT(S77:T77)&lt;&gt;2,"",SUM(S77:T77))</f>
        <v/>
      </c>
      <c r="AA77" s="18" t="str">
        <f aca="false">IF(OR(NOT(ISNUMBER(Z77)),NOT(ISNUMBER(R77)),R77&lt;=0),"",Z77/R77)</f>
        <v/>
      </c>
      <c r="AB77" s="18" t="str">
        <f aca="false">IF(OR(COUNT(R77,V77)&lt;&gt;2,R77&lt;=0),"",V77/R77-1)</f>
        <v/>
      </c>
      <c r="AC77" s="19" t="str">
        <f aca="false">IF(COUNT(Q77,R77)&lt;&gt;2,"",IF(OR(Q77&lt;=0,R77&lt;=0),"NM",Q77/R77))</f>
        <v/>
      </c>
      <c r="AD77" s="19" t="str">
        <f aca="false">IF(COUNT(Q77,Z77)&lt;&gt;2,"",IF(OR(Q77&lt;=0,Z77&lt;=0),"NM",Q77/Z77))</f>
        <v/>
      </c>
      <c r="AE77" s="19" t="str">
        <f aca="false">IF(COUNT(Q77,U77)&lt;&gt;2,"",IF(OR(Q77&lt;=0,U77&lt;=0),"NM",Q77/U77))</f>
        <v/>
      </c>
      <c r="AF77" s="19" t="str">
        <f aca="false">IF(COUNT(Q77,V77)&lt;&gt;2,"",IF(OR(Q77&lt;=0,V77&lt;=0),"NM",Q77/V77))</f>
        <v/>
      </c>
      <c r="AG77" s="19" t="str">
        <f aca="false">IF(COUNT(Q77,W77)&lt;&gt;2,"",IF(OR(Q77&lt;=0,W77&lt;=0),"NM",Q77/W77))</f>
        <v/>
      </c>
      <c r="AH77" s="20" t="str">
        <f aca="false">IF(OR(NOT(ISNUMBER(Controls!$C$11)),Controls!$C$11&lt;1,Controls!$C$11&gt;5,Controls!$C$11&lt;&gt;INT(Controls!$C$11)),"",INDEX(AC77:AG77,1,Controls!$C$11))</f>
        <v/>
      </c>
      <c r="AI77" s="1" t="str">
        <f aca="false">IF(A77="","",IF(COUNTIFS($A$10:$A$309,A77)&lt;&gt;1,"Duplicate ID",IF(OR(B77&lt;&gt;Controls!$C$9,C77&lt;&gt;Controls!$C$10),"Other peer group",IF(OR(H77&lt;&gt;"Yes",G77="Excluded",G77="Adjacent",G77="Watchlist"),"Excluded",IF(OR(I77&lt;&gt;"Yes",D77="",E77="",J77="",K77="",L77="",X77="",Controls!$C$10="",Controls!$C$8="",Controls!$C$20="",Controls!$C$21="",M77&lt;&gt;Controls!$C$8,NOT(ISNUMBER(N77)),N77&lt;=0,N77&lt;&gt;Controls!$C$7,NOT(ISNUMBER(O77)),O77&gt;N77,AND(Controls!$C$11&gt;=4,OR(NOT(ISNUMBER(P77)),P77&lt;=N77)),AND(Controls!$C$11=2,T77&lt;&gt;0,Y77=""),AND(G77&lt;&gt;"Core",G77&lt;&gt;"Secondary")),"Review inputs / basis",IF(NOT(ISNUMBER(AH77)),"Missing / NM metric","Eligible"))))))</f>
        <v/>
      </c>
      <c r="AJ77" s="20" t="str">
        <f aca="false">IF(AND(AI77="Eligible",G77="Core"),AH77,"")</f>
        <v/>
      </c>
      <c r="AK77" s="20" t="str">
        <f aca="false">IF(AI77="Eligible",AH77,"")</f>
        <v/>
      </c>
      <c r="AL77" s="1" t="str">
        <f aca="false">IF(NOT(ISNUMBER(AJ77)),"",IF($A$6&lt;5,"Fewer than 5 core",IF(OR(AJ77&lt;$B$6-1.5*($D$6-$B$6),AJ77&gt;$D$6+1.5*($D$6-$B$6)),"Review outlier","Within IQR fences")))</f>
        <v/>
      </c>
      <c r="AM77" s="1"/>
      <c r="AN77" s="1"/>
      <c r="AO77" s="1"/>
      <c r="AP77" s="1"/>
    </row>
    <row r="78" customFormat="false" ht="24.75" hidden="false" customHeight="true" outlineLevel="0" collapsed="false">
      <c r="A78" s="15"/>
      <c r="B78" s="15"/>
      <c r="C78" s="15"/>
      <c r="D78" s="15"/>
      <c r="E78" s="15"/>
      <c r="F78" s="15"/>
      <c r="G78" s="15"/>
      <c r="H78" s="15"/>
      <c r="I78" s="15"/>
      <c r="J78" s="15"/>
      <c r="K78" s="15"/>
      <c r="L78" s="15"/>
      <c r="M78" s="15"/>
      <c r="N78" s="16"/>
      <c r="O78" s="16"/>
      <c r="P78" s="16"/>
      <c r="Q78" s="17"/>
      <c r="R78" s="17"/>
      <c r="S78" s="17"/>
      <c r="T78" s="17"/>
      <c r="U78" s="17"/>
      <c r="V78" s="17"/>
      <c r="W78" s="17"/>
      <c r="X78" s="17"/>
      <c r="Y78" s="17"/>
      <c r="Z78" s="7" t="str">
        <f aca="false">IF(COUNT(S78:T78)&lt;&gt;2,"",SUM(S78:T78))</f>
        <v/>
      </c>
      <c r="AA78" s="18" t="str">
        <f aca="false">IF(OR(NOT(ISNUMBER(Z78)),NOT(ISNUMBER(R78)),R78&lt;=0),"",Z78/R78)</f>
        <v/>
      </c>
      <c r="AB78" s="18" t="str">
        <f aca="false">IF(OR(COUNT(R78,V78)&lt;&gt;2,R78&lt;=0),"",V78/R78-1)</f>
        <v/>
      </c>
      <c r="AC78" s="19" t="str">
        <f aca="false">IF(COUNT(Q78,R78)&lt;&gt;2,"",IF(OR(Q78&lt;=0,R78&lt;=0),"NM",Q78/R78))</f>
        <v/>
      </c>
      <c r="AD78" s="19" t="str">
        <f aca="false">IF(COUNT(Q78,Z78)&lt;&gt;2,"",IF(OR(Q78&lt;=0,Z78&lt;=0),"NM",Q78/Z78))</f>
        <v/>
      </c>
      <c r="AE78" s="19" t="str">
        <f aca="false">IF(COUNT(Q78,U78)&lt;&gt;2,"",IF(OR(Q78&lt;=0,U78&lt;=0),"NM",Q78/U78))</f>
        <v/>
      </c>
      <c r="AF78" s="19" t="str">
        <f aca="false">IF(COUNT(Q78,V78)&lt;&gt;2,"",IF(OR(Q78&lt;=0,V78&lt;=0),"NM",Q78/V78))</f>
        <v/>
      </c>
      <c r="AG78" s="19" t="str">
        <f aca="false">IF(COUNT(Q78,W78)&lt;&gt;2,"",IF(OR(Q78&lt;=0,W78&lt;=0),"NM",Q78/W78))</f>
        <v/>
      </c>
      <c r="AH78" s="20" t="str">
        <f aca="false">IF(OR(NOT(ISNUMBER(Controls!$C$11)),Controls!$C$11&lt;1,Controls!$C$11&gt;5,Controls!$C$11&lt;&gt;INT(Controls!$C$11)),"",INDEX(AC78:AG78,1,Controls!$C$11))</f>
        <v/>
      </c>
      <c r="AI78" s="1" t="str">
        <f aca="false">IF(A78="","",IF(COUNTIFS($A$10:$A$309,A78)&lt;&gt;1,"Duplicate ID",IF(OR(B78&lt;&gt;Controls!$C$9,C78&lt;&gt;Controls!$C$10),"Other peer group",IF(OR(H78&lt;&gt;"Yes",G78="Excluded",G78="Adjacent",G78="Watchlist"),"Excluded",IF(OR(I78&lt;&gt;"Yes",D78="",E78="",J78="",K78="",L78="",X78="",Controls!$C$10="",Controls!$C$8="",Controls!$C$20="",Controls!$C$21="",M78&lt;&gt;Controls!$C$8,NOT(ISNUMBER(N78)),N78&lt;=0,N78&lt;&gt;Controls!$C$7,NOT(ISNUMBER(O78)),O78&gt;N78,AND(Controls!$C$11&gt;=4,OR(NOT(ISNUMBER(P78)),P78&lt;=N78)),AND(Controls!$C$11=2,T78&lt;&gt;0,Y78=""),AND(G78&lt;&gt;"Core",G78&lt;&gt;"Secondary")),"Review inputs / basis",IF(NOT(ISNUMBER(AH78)),"Missing / NM metric","Eligible"))))))</f>
        <v/>
      </c>
      <c r="AJ78" s="20" t="str">
        <f aca="false">IF(AND(AI78="Eligible",G78="Core"),AH78,"")</f>
        <v/>
      </c>
      <c r="AK78" s="20" t="str">
        <f aca="false">IF(AI78="Eligible",AH78,"")</f>
        <v/>
      </c>
      <c r="AL78" s="1" t="str">
        <f aca="false">IF(NOT(ISNUMBER(AJ78)),"",IF($A$6&lt;5,"Fewer than 5 core",IF(OR(AJ78&lt;$B$6-1.5*($D$6-$B$6),AJ78&gt;$D$6+1.5*($D$6-$B$6)),"Review outlier","Within IQR fences")))</f>
        <v/>
      </c>
      <c r="AM78" s="1"/>
      <c r="AN78" s="1"/>
      <c r="AO78" s="1"/>
      <c r="AP78" s="1"/>
    </row>
    <row r="79" customFormat="false" ht="24.75" hidden="false" customHeight="true" outlineLevel="0" collapsed="false">
      <c r="A79" s="15"/>
      <c r="B79" s="15"/>
      <c r="C79" s="15"/>
      <c r="D79" s="15"/>
      <c r="E79" s="15"/>
      <c r="F79" s="15"/>
      <c r="G79" s="15"/>
      <c r="H79" s="15"/>
      <c r="I79" s="15"/>
      <c r="J79" s="15"/>
      <c r="K79" s="15"/>
      <c r="L79" s="15"/>
      <c r="M79" s="15"/>
      <c r="N79" s="16"/>
      <c r="O79" s="16"/>
      <c r="P79" s="16"/>
      <c r="Q79" s="17"/>
      <c r="R79" s="17"/>
      <c r="S79" s="17"/>
      <c r="T79" s="17"/>
      <c r="U79" s="17"/>
      <c r="V79" s="17"/>
      <c r="W79" s="17"/>
      <c r="X79" s="17"/>
      <c r="Y79" s="17"/>
      <c r="Z79" s="7" t="str">
        <f aca="false">IF(COUNT(S79:T79)&lt;&gt;2,"",SUM(S79:T79))</f>
        <v/>
      </c>
      <c r="AA79" s="18" t="str">
        <f aca="false">IF(OR(NOT(ISNUMBER(Z79)),NOT(ISNUMBER(R79)),R79&lt;=0),"",Z79/R79)</f>
        <v/>
      </c>
      <c r="AB79" s="18" t="str">
        <f aca="false">IF(OR(COUNT(R79,V79)&lt;&gt;2,R79&lt;=0),"",V79/R79-1)</f>
        <v/>
      </c>
      <c r="AC79" s="19" t="str">
        <f aca="false">IF(COUNT(Q79,R79)&lt;&gt;2,"",IF(OR(Q79&lt;=0,R79&lt;=0),"NM",Q79/R79))</f>
        <v/>
      </c>
      <c r="AD79" s="19" t="str">
        <f aca="false">IF(COUNT(Q79,Z79)&lt;&gt;2,"",IF(OR(Q79&lt;=0,Z79&lt;=0),"NM",Q79/Z79))</f>
        <v/>
      </c>
      <c r="AE79" s="19" t="str">
        <f aca="false">IF(COUNT(Q79,U79)&lt;&gt;2,"",IF(OR(Q79&lt;=0,U79&lt;=0),"NM",Q79/U79))</f>
        <v/>
      </c>
      <c r="AF79" s="19" t="str">
        <f aca="false">IF(COUNT(Q79,V79)&lt;&gt;2,"",IF(OR(Q79&lt;=0,V79&lt;=0),"NM",Q79/V79))</f>
        <v/>
      </c>
      <c r="AG79" s="19" t="str">
        <f aca="false">IF(COUNT(Q79,W79)&lt;&gt;2,"",IF(OR(Q79&lt;=0,W79&lt;=0),"NM",Q79/W79))</f>
        <v/>
      </c>
      <c r="AH79" s="20" t="str">
        <f aca="false">IF(OR(NOT(ISNUMBER(Controls!$C$11)),Controls!$C$11&lt;1,Controls!$C$11&gt;5,Controls!$C$11&lt;&gt;INT(Controls!$C$11)),"",INDEX(AC79:AG79,1,Controls!$C$11))</f>
        <v/>
      </c>
      <c r="AI79" s="1" t="str">
        <f aca="false">IF(A79="","",IF(COUNTIFS($A$10:$A$309,A79)&lt;&gt;1,"Duplicate ID",IF(OR(B79&lt;&gt;Controls!$C$9,C79&lt;&gt;Controls!$C$10),"Other peer group",IF(OR(H79&lt;&gt;"Yes",G79="Excluded",G79="Adjacent",G79="Watchlist"),"Excluded",IF(OR(I79&lt;&gt;"Yes",D79="",E79="",J79="",K79="",L79="",X79="",Controls!$C$10="",Controls!$C$8="",Controls!$C$20="",Controls!$C$21="",M79&lt;&gt;Controls!$C$8,NOT(ISNUMBER(N79)),N79&lt;=0,N79&lt;&gt;Controls!$C$7,NOT(ISNUMBER(O79)),O79&gt;N79,AND(Controls!$C$11&gt;=4,OR(NOT(ISNUMBER(P79)),P79&lt;=N79)),AND(Controls!$C$11=2,T79&lt;&gt;0,Y79=""),AND(G79&lt;&gt;"Core",G79&lt;&gt;"Secondary")),"Review inputs / basis",IF(NOT(ISNUMBER(AH79)),"Missing / NM metric","Eligible"))))))</f>
        <v/>
      </c>
      <c r="AJ79" s="20" t="str">
        <f aca="false">IF(AND(AI79="Eligible",G79="Core"),AH79,"")</f>
        <v/>
      </c>
      <c r="AK79" s="20" t="str">
        <f aca="false">IF(AI79="Eligible",AH79,"")</f>
        <v/>
      </c>
      <c r="AL79" s="1" t="str">
        <f aca="false">IF(NOT(ISNUMBER(AJ79)),"",IF($A$6&lt;5,"Fewer than 5 core",IF(OR(AJ79&lt;$B$6-1.5*($D$6-$B$6),AJ79&gt;$D$6+1.5*($D$6-$B$6)),"Review outlier","Within IQR fences")))</f>
        <v/>
      </c>
      <c r="AM79" s="1"/>
      <c r="AN79" s="1"/>
      <c r="AO79" s="1"/>
      <c r="AP79" s="1"/>
    </row>
    <row r="80" customFormat="false" ht="24.75" hidden="false" customHeight="true" outlineLevel="0" collapsed="false">
      <c r="A80" s="15"/>
      <c r="B80" s="15"/>
      <c r="C80" s="15"/>
      <c r="D80" s="15"/>
      <c r="E80" s="15"/>
      <c r="F80" s="15"/>
      <c r="G80" s="15"/>
      <c r="H80" s="15"/>
      <c r="I80" s="15"/>
      <c r="J80" s="15"/>
      <c r="K80" s="15"/>
      <c r="L80" s="15"/>
      <c r="M80" s="15"/>
      <c r="N80" s="16"/>
      <c r="O80" s="16"/>
      <c r="P80" s="16"/>
      <c r="Q80" s="17"/>
      <c r="R80" s="17"/>
      <c r="S80" s="17"/>
      <c r="T80" s="17"/>
      <c r="U80" s="17"/>
      <c r="V80" s="17"/>
      <c r="W80" s="17"/>
      <c r="X80" s="17"/>
      <c r="Y80" s="17"/>
      <c r="Z80" s="7" t="str">
        <f aca="false">IF(COUNT(S80:T80)&lt;&gt;2,"",SUM(S80:T80))</f>
        <v/>
      </c>
      <c r="AA80" s="18" t="str">
        <f aca="false">IF(OR(NOT(ISNUMBER(Z80)),NOT(ISNUMBER(R80)),R80&lt;=0),"",Z80/R80)</f>
        <v/>
      </c>
      <c r="AB80" s="18" t="str">
        <f aca="false">IF(OR(COUNT(R80,V80)&lt;&gt;2,R80&lt;=0),"",V80/R80-1)</f>
        <v/>
      </c>
      <c r="AC80" s="19" t="str">
        <f aca="false">IF(COUNT(Q80,R80)&lt;&gt;2,"",IF(OR(Q80&lt;=0,R80&lt;=0),"NM",Q80/R80))</f>
        <v/>
      </c>
      <c r="AD80" s="19" t="str">
        <f aca="false">IF(COUNT(Q80,Z80)&lt;&gt;2,"",IF(OR(Q80&lt;=0,Z80&lt;=0),"NM",Q80/Z80))</f>
        <v/>
      </c>
      <c r="AE80" s="19" t="str">
        <f aca="false">IF(COUNT(Q80,U80)&lt;&gt;2,"",IF(OR(Q80&lt;=0,U80&lt;=0),"NM",Q80/U80))</f>
        <v/>
      </c>
      <c r="AF80" s="19" t="str">
        <f aca="false">IF(COUNT(Q80,V80)&lt;&gt;2,"",IF(OR(Q80&lt;=0,V80&lt;=0),"NM",Q80/V80))</f>
        <v/>
      </c>
      <c r="AG80" s="19" t="str">
        <f aca="false">IF(COUNT(Q80,W80)&lt;&gt;2,"",IF(OR(Q80&lt;=0,W80&lt;=0),"NM",Q80/W80))</f>
        <v/>
      </c>
      <c r="AH80" s="20" t="str">
        <f aca="false">IF(OR(NOT(ISNUMBER(Controls!$C$11)),Controls!$C$11&lt;1,Controls!$C$11&gt;5,Controls!$C$11&lt;&gt;INT(Controls!$C$11)),"",INDEX(AC80:AG80,1,Controls!$C$11))</f>
        <v/>
      </c>
      <c r="AI80" s="1" t="str">
        <f aca="false">IF(A80="","",IF(COUNTIFS($A$10:$A$309,A80)&lt;&gt;1,"Duplicate ID",IF(OR(B80&lt;&gt;Controls!$C$9,C80&lt;&gt;Controls!$C$10),"Other peer group",IF(OR(H80&lt;&gt;"Yes",G80="Excluded",G80="Adjacent",G80="Watchlist"),"Excluded",IF(OR(I80&lt;&gt;"Yes",D80="",E80="",J80="",K80="",L80="",X80="",Controls!$C$10="",Controls!$C$8="",Controls!$C$20="",Controls!$C$21="",M80&lt;&gt;Controls!$C$8,NOT(ISNUMBER(N80)),N80&lt;=0,N80&lt;&gt;Controls!$C$7,NOT(ISNUMBER(O80)),O80&gt;N80,AND(Controls!$C$11&gt;=4,OR(NOT(ISNUMBER(P80)),P80&lt;=N80)),AND(Controls!$C$11=2,T80&lt;&gt;0,Y80=""),AND(G80&lt;&gt;"Core",G80&lt;&gt;"Secondary")),"Review inputs / basis",IF(NOT(ISNUMBER(AH80)),"Missing / NM metric","Eligible"))))))</f>
        <v/>
      </c>
      <c r="AJ80" s="20" t="str">
        <f aca="false">IF(AND(AI80="Eligible",G80="Core"),AH80,"")</f>
        <v/>
      </c>
      <c r="AK80" s="20" t="str">
        <f aca="false">IF(AI80="Eligible",AH80,"")</f>
        <v/>
      </c>
      <c r="AL80" s="1" t="str">
        <f aca="false">IF(NOT(ISNUMBER(AJ80)),"",IF($A$6&lt;5,"Fewer than 5 core",IF(OR(AJ80&lt;$B$6-1.5*($D$6-$B$6),AJ80&gt;$D$6+1.5*($D$6-$B$6)),"Review outlier","Within IQR fences")))</f>
        <v/>
      </c>
      <c r="AM80" s="1"/>
      <c r="AN80" s="1"/>
      <c r="AO80" s="1"/>
      <c r="AP80" s="1"/>
    </row>
    <row r="81" customFormat="false" ht="24.75" hidden="false" customHeight="true" outlineLevel="0" collapsed="false">
      <c r="A81" s="15"/>
      <c r="B81" s="15"/>
      <c r="C81" s="15"/>
      <c r="D81" s="15"/>
      <c r="E81" s="15"/>
      <c r="F81" s="15"/>
      <c r="G81" s="15"/>
      <c r="H81" s="15"/>
      <c r="I81" s="15"/>
      <c r="J81" s="15"/>
      <c r="K81" s="15"/>
      <c r="L81" s="15"/>
      <c r="M81" s="15"/>
      <c r="N81" s="16"/>
      <c r="O81" s="16"/>
      <c r="P81" s="16"/>
      <c r="Q81" s="17"/>
      <c r="R81" s="17"/>
      <c r="S81" s="17"/>
      <c r="T81" s="17"/>
      <c r="U81" s="17"/>
      <c r="V81" s="17"/>
      <c r="W81" s="17"/>
      <c r="X81" s="17"/>
      <c r="Y81" s="17"/>
      <c r="Z81" s="7" t="str">
        <f aca="false">IF(COUNT(S81:T81)&lt;&gt;2,"",SUM(S81:T81))</f>
        <v/>
      </c>
      <c r="AA81" s="18" t="str">
        <f aca="false">IF(OR(NOT(ISNUMBER(Z81)),NOT(ISNUMBER(R81)),R81&lt;=0),"",Z81/R81)</f>
        <v/>
      </c>
      <c r="AB81" s="18" t="str">
        <f aca="false">IF(OR(COUNT(R81,V81)&lt;&gt;2,R81&lt;=0),"",V81/R81-1)</f>
        <v/>
      </c>
      <c r="AC81" s="19" t="str">
        <f aca="false">IF(COUNT(Q81,R81)&lt;&gt;2,"",IF(OR(Q81&lt;=0,R81&lt;=0),"NM",Q81/R81))</f>
        <v/>
      </c>
      <c r="AD81" s="19" t="str">
        <f aca="false">IF(COUNT(Q81,Z81)&lt;&gt;2,"",IF(OR(Q81&lt;=0,Z81&lt;=0),"NM",Q81/Z81))</f>
        <v/>
      </c>
      <c r="AE81" s="19" t="str">
        <f aca="false">IF(COUNT(Q81,U81)&lt;&gt;2,"",IF(OR(Q81&lt;=0,U81&lt;=0),"NM",Q81/U81))</f>
        <v/>
      </c>
      <c r="AF81" s="19" t="str">
        <f aca="false">IF(COUNT(Q81,V81)&lt;&gt;2,"",IF(OR(Q81&lt;=0,V81&lt;=0),"NM",Q81/V81))</f>
        <v/>
      </c>
      <c r="AG81" s="19" t="str">
        <f aca="false">IF(COUNT(Q81,W81)&lt;&gt;2,"",IF(OR(Q81&lt;=0,W81&lt;=0),"NM",Q81/W81))</f>
        <v/>
      </c>
      <c r="AH81" s="20" t="str">
        <f aca="false">IF(OR(NOT(ISNUMBER(Controls!$C$11)),Controls!$C$11&lt;1,Controls!$C$11&gt;5,Controls!$C$11&lt;&gt;INT(Controls!$C$11)),"",INDEX(AC81:AG81,1,Controls!$C$11))</f>
        <v/>
      </c>
      <c r="AI81" s="1" t="str">
        <f aca="false">IF(A81="","",IF(COUNTIFS($A$10:$A$309,A81)&lt;&gt;1,"Duplicate ID",IF(OR(B81&lt;&gt;Controls!$C$9,C81&lt;&gt;Controls!$C$10),"Other peer group",IF(OR(H81&lt;&gt;"Yes",G81="Excluded",G81="Adjacent",G81="Watchlist"),"Excluded",IF(OR(I81&lt;&gt;"Yes",D81="",E81="",J81="",K81="",L81="",X81="",Controls!$C$10="",Controls!$C$8="",Controls!$C$20="",Controls!$C$21="",M81&lt;&gt;Controls!$C$8,NOT(ISNUMBER(N81)),N81&lt;=0,N81&lt;&gt;Controls!$C$7,NOT(ISNUMBER(O81)),O81&gt;N81,AND(Controls!$C$11&gt;=4,OR(NOT(ISNUMBER(P81)),P81&lt;=N81)),AND(Controls!$C$11=2,T81&lt;&gt;0,Y81=""),AND(G81&lt;&gt;"Core",G81&lt;&gt;"Secondary")),"Review inputs / basis",IF(NOT(ISNUMBER(AH81)),"Missing / NM metric","Eligible"))))))</f>
        <v/>
      </c>
      <c r="AJ81" s="20" t="str">
        <f aca="false">IF(AND(AI81="Eligible",G81="Core"),AH81,"")</f>
        <v/>
      </c>
      <c r="AK81" s="20" t="str">
        <f aca="false">IF(AI81="Eligible",AH81,"")</f>
        <v/>
      </c>
      <c r="AL81" s="1" t="str">
        <f aca="false">IF(NOT(ISNUMBER(AJ81)),"",IF($A$6&lt;5,"Fewer than 5 core",IF(OR(AJ81&lt;$B$6-1.5*($D$6-$B$6),AJ81&gt;$D$6+1.5*($D$6-$B$6)),"Review outlier","Within IQR fences")))</f>
        <v/>
      </c>
      <c r="AM81" s="1"/>
      <c r="AN81" s="1"/>
      <c r="AO81" s="1"/>
      <c r="AP81" s="1"/>
    </row>
    <row r="82" customFormat="false" ht="24.75" hidden="false" customHeight="true" outlineLevel="0" collapsed="false">
      <c r="A82" s="15"/>
      <c r="B82" s="15"/>
      <c r="C82" s="15"/>
      <c r="D82" s="15"/>
      <c r="E82" s="15"/>
      <c r="F82" s="15"/>
      <c r="G82" s="15"/>
      <c r="H82" s="15"/>
      <c r="I82" s="15"/>
      <c r="J82" s="15"/>
      <c r="K82" s="15"/>
      <c r="L82" s="15"/>
      <c r="M82" s="15"/>
      <c r="N82" s="16"/>
      <c r="O82" s="16"/>
      <c r="P82" s="16"/>
      <c r="Q82" s="17"/>
      <c r="R82" s="17"/>
      <c r="S82" s="17"/>
      <c r="T82" s="17"/>
      <c r="U82" s="17"/>
      <c r="V82" s="17"/>
      <c r="W82" s="17"/>
      <c r="X82" s="17"/>
      <c r="Y82" s="17"/>
      <c r="Z82" s="7" t="str">
        <f aca="false">IF(COUNT(S82:T82)&lt;&gt;2,"",SUM(S82:T82))</f>
        <v/>
      </c>
      <c r="AA82" s="18" t="str">
        <f aca="false">IF(OR(NOT(ISNUMBER(Z82)),NOT(ISNUMBER(R82)),R82&lt;=0),"",Z82/R82)</f>
        <v/>
      </c>
      <c r="AB82" s="18" t="str">
        <f aca="false">IF(OR(COUNT(R82,V82)&lt;&gt;2,R82&lt;=0),"",V82/R82-1)</f>
        <v/>
      </c>
      <c r="AC82" s="19" t="str">
        <f aca="false">IF(COUNT(Q82,R82)&lt;&gt;2,"",IF(OR(Q82&lt;=0,R82&lt;=0),"NM",Q82/R82))</f>
        <v/>
      </c>
      <c r="AD82" s="19" t="str">
        <f aca="false">IF(COUNT(Q82,Z82)&lt;&gt;2,"",IF(OR(Q82&lt;=0,Z82&lt;=0),"NM",Q82/Z82))</f>
        <v/>
      </c>
      <c r="AE82" s="19" t="str">
        <f aca="false">IF(COUNT(Q82,U82)&lt;&gt;2,"",IF(OR(Q82&lt;=0,U82&lt;=0),"NM",Q82/U82))</f>
        <v/>
      </c>
      <c r="AF82" s="19" t="str">
        <f aca="false">IF(COUNT(Q82,V82)&lt;&gt;2,"",IF(OR(Q82&lt;=0,V82&lt;=0),"NM",Q82/V82))</f>
        <v/>
      </c>
      <c r="AG82" s="19" t="str">
        <f aca="false">IF(COUNT(Q82,W82)&lt;&gt;2,"",IF(OR(Q82&lt;=0,W82&lt;=0),"NM",Q82/W82))</f>
        <v/>
      </c>
      <c r="AH82" s="20" t="str">
        <f aca="false">IF(OR(NOT(ISNUMBER(Controls!$C$11)),Controls!$C$11&lt;1,Controls!$C$11&gt;5,Controls!$C$11&lt;&gt;INT(Controls!$C$11)),"",INDEX(AC82:AG82,1,Controls!$C$11))</f>
        <v/>
      </c>
      <c r="AI82" s="1" t="str">
        <f aca="false">IF(A82="","",IF(COUNTIFS($A$10:$A$309,A82)&lt;&gt;1,"Duplicate ID",IF(OR(B82&lt;&gt;Controls!$C$9,C82&lt;&gt;Controls!$C$10),"Other peer group",IF(OR(H82&lt;&gt;"Yes",G82="Excluded",G82="Adjacent",G82="Watchlist"),"Excluded",IF(OR(I82&lt;&gt;"Yes",D82="",E82="",J82="",K82="",L82="",X82="",Controls!$C$10="",Controls!$C$8="",Controls!$C$20="",Controls!$C$21="",M82&lt;&gt;Controls!$C$8,NOT(ISNUMBER(N82)),N82&lt;=0,N82&lt;&gt;Controls!$C$7,NOT(ISNUMBER(O82)),O82&gt;N82,AND(Controls!$C$11&gt;=4,OR(NOT(ISNUMBER(P82)),P82&lt;=N82)),AND(Controls!$C$11=2,T82&lt;&gt;0,Y82=""),AND(G82&lt;&gt;"Core",G82&lt;&gt;"Secondary")),"Review inputs / basis",IF(NOT(ISNUMBER(AH82)),"Missing / NM metric","Eligible"))))))</f>
        <v/>
      </c>
      <c r="AJ82" s="20" t="str">
        <f aca="false">IF(AND(AI82="Eligible",G82="Core"),AH82,"")</f>
        <v/>
      </c>
      <c r="AK82" s="20" t="str">
        <f aca="false">IF(AI82="Eligible",AH82,"")</f>
        <v/>
      </c>
      <c r="AL82" s="1" t="str">
        <f aca="false">IF(NOT(ISNUMBER(AJ82)),"",IF($A$6&lt;5,"Fewer than 5 core",IF(OR(AJ82&lt;$B$6-1.5*($D$6-$B$6),AJ82&gt;$D$6+1.5*($D$6-$B$6)),"Review outlier","Within IQR fences")))</f>
        <v/>
      </c>
      <c r="AM82" s="1"/>
      <c r="AN82" s="1"/>
      <c r="AO82" s="1"/>
      <c r="AP82" s="1"/>
    </row>
    <row r="83" customFormat="false" ht="24.75" hidden="false" customHeight="true" outlineLevel="0" collapsed="false">
      <c r="A83" s="15"/>
      <c r="B83" s="15"/>
      <c r="C83" s="15"/>
      <c r="D83" s="15"/>
      <c r="E83" s="15"/>
      <c r="F83" s="15"/>
      <c r="G83" s="15"/>
      <c r="H83" s="15"/>
      <c r="I83" s="15"/>
      <c r="J83" s="15"/>
      <c r="K83" s="15"/>
      <c r="L83" s="15"/>
      <c r="M83" s="15"/>
      <c r="N83" s="16"/>
      <c r="O83" s="16"/>
      <c r="P83" s="16"/>
      <c r="Q83" s="17"/>
      <c r="R83" s="17"/>
      <c r="S83" s="17"/>
      <c r="T83" s="17"/>
      <c r="U83" s="17"/>
      <c r="V83" s="17"/>
      <c r="W83" s="17"/>
      <c r="X83" s="17"/>
      <c r="Y83" s="17"/>
      <c r="Z83" s="7" t="str">
        <f aca="false">IF(COUNT(S83:T83)&lt;&gt;2,"",SUM(S83:T83))</f>
        <v/>
      </c>
      <c r="AA83" s="18" t="str">
        <f aca="false">IF(OR(NOT(ISNUMBER(Z83)),NOT(ISNUMBER(R83)),R83&lt;=0),"",Z83/R83)</f>
        <v/>
      </c>
      <c r="AB83" s="18" t="str">
        <f aca="false">IF(OR(COUNT(R83,V83)&lt;&gt;2,R83&lt;=0),"",V83/R83-1)</f>
        <v/>
      </c>
      <c r="AC83" s="19" t="str">
        <f aca="false">IF(COUNT(Q83,R83)&lt;&gt;2,"",IF(OR(Q83&lt;=0,R83&lt;=0),"NM",Q83/R83))</f>
        <v/>
      </c>
      <c r="AD83" s="19" t="str">
        <f aca="false">IF(COUNT(Q83,Z83)&lt;&gt;2,"",IF(OR(Q83&lt;=0,Z83&lt;=0),"NM",Q83/Z83))</f>
        <v/>
      </c>
      <c r="AE83" s="19" t="str">
        <f aca="false">IF(COUNT(Q83,U83)&lt;&gt;2,"",IF(OR(Q83&lt;=0,U83&lt;=0),"NM",Q83/U83))</f>
        <v/>
      </c>
      <c r="AF83" s="19" t="str">
        <f aca="false">IF(COUNT(Q83,V83)&lt;&gt;2,"",IF(OR(Q83&lt;=0,V83&lt;=0),"NM",Q83/V83))</f>
        <v/>
      </c>
      <c r="AG83" s="19" t="str">
        <f aca="false">IF(COUNT(Q83,W83)&lt;&gt;2,"",IF(OR(Q83&lt;=0,W83&lt;=0),"NM",Q83/W83))</f>
        <v/>
      </c>
      <c r="AH83" s="20" t="str">
        <f aca="false">IF(OR(NOT(ISNUMBER(Controls!$C$11)),Controls!$C$11&lt;1,Controls!$C$11&gt;5,Controls!$C$11&lt;&gt;INT(Controls!$C$11)),"",INDEX(AC83:AG83,1,Controls!$C$11))</f>
        <v/>
      </c>
      <c r="AI83" s="1" t="str">
        <f aca="false">IF(A83="","",IF(COUNTIFS($A$10:$A$309,A83)&lt;&gt;1,"Duplicate ID",IF(OR(B83&lt;&gt;Controls!$C$9,C83&lt;&gt;Controls!$C$10),"Other peer group",IF(OR(H83&lt;&gt;"Yes",G83="Excluded",G83="Adjacent",G83="Watchlist"),"Excluded",IF(OR(I83&lt;&gt;"Yes",D83="",E83="",J83="",K83="",L83="",X83="",Controls!$C$10="",Controls!$C$8="",Controls!$C$20="",Controls!$C$21="",M83&lt;&gt;Controls!$C$8,NOT(ISNUMBER(N83)),N83&lt;=0,N83&lt;&gt;Controls!$C$7,NOT(ISNUMBER(O83)),O83&gt;N83,AND(Controls!$C$11&gt;=4,OR(NOT(ISNUMBER(P83)),P83&lt;=N83)),AND(Controls!$C$11=2,T83&lt;&gt;0,Y83=""),AND(G83&lt;&gt;"Core",G83&lt;&gt;"Secondary")),"Review inputs / basis",IF(NOT(ISNUMBER(AH83)),"Missing / NM metric","Eligible"))))))</f>
        <v/>
      </c>
      <c r="AJ83" s="20" t="str">
        <f aca="false">IF(AND(AI83="Eligible",G83="Core"),AH83,"")</f>
        <v/>
      </c>
      <c r="AK83" s="20" t="str">
        <f aca="false">IF(AI83="Eligible",AH83,"")</f>
        <v/>
      </c>
      <c r="AL83" s="1" t="str">
        <f aca="false">IF(NOT(ISNUMBER(AJ83)),"",IF($A$6&lt;5,"Fewer than 5 core",IF(OR(AJ83&lt;$B$6-1.5*($D$6-$B$6),AJ83&gt;$D$6+1.5*($D$6-$B$6)),"Review outlier","Within IQR fences")))</f>
        <v/>
      </c>
      <c r="AM83" s="1"/>
      <c r="AN83" s="1"/>
      <c r="AO83" s="1"/>
      <c r="AP83" s="1"/>
    </row>
    <row r="84" customFormat="false" ht="24.75" hidden="false" customHeight="true" outlineLevel="0" collapsed="false">
      <c r="A84" s="15"/>
      <c r="B84" s="15"/>
      <c r="C84" s="15"/>
      <c r="D84" s="15"/>
      <c r="E84" s="15"/>
      <c r="F84" s="15"/>
      <c r="G84" s="15"/>
      <c r="H84" s="15"/>
      <c r="I84" s="15"/>
      <c r="J84" s="15"/>
      <c r="K84" s="15"/>
      <c r="L84" s="15"/>
      <c r="M84" s="15"/>
      <c r="N84" s="16"/>
      <c r="O84" s="16"/>
      <c r="P84" s="16"/>
      <c r="Q84" s="17"/>
      <c r="R84" s="17"/>
      <c r="S84" s="17"/>
      <c r="T84" s="17"/>
      <c r="U84" s="17"/>
      <c r="V84" s="17"/>
      <c r="W84" s="17"/>
      <c r="X84" s="17"/>
      <c r="Y84" s="17"/>
      <c r="Z84" s="7" t="str">
        <f aca="false">IF(COUNT(S84:T84)&lt;&gt;2,"",SUM(S84:T84))</f>
        <v/>
      </c>
      <c r="AA84" s="18" t="str">
        <f aca="false">IF(OR(NOT(ISNUMBER(Z84)),NOT(ISNUMBER(R84)),R84&lt;=0),"",Z84/R84)</f>
        <v/>
      </c>
      <c r="AB84" s="18" t="str">
        <f aca="false">IF(OR(COUNT(R84,V84)&lt;&gt;2,R84&lt;=0),"",V84/R84-1)</f>
        <v/>
      </c>
      <c r="AC84" s="19" t="str">
        <f aca="false">IF(COUNT(Q84,R84)&lt;&gt;2,"",IF(OR(Q84&lt;=0,R84&lt;=0),"NM",Q84/R84))</f>
        <v/>
      </c>
      <c r="AD84" s="19" t="str">
        <f aca="false">IF(COUNT(Q84,Z84)&lt;&gt;2,"",IF(OR(Q84&lt;=0,Z84&lt;=0),"NM",Q84/Z84))</f>
        <v/>
      </c>
      <c r="AE84" s="19" t="str">
        <f aca="false">IF(COUNT(Q84,U84)&lt;&gt;2,"",IF(OR(Q84&lt;=0,U84&lt;=0),"NM",Q84/U84))</f>
        <v/>
      </c>
      <c r="AF84" s="19" t="str">
        <f aca="false">IF(COUNT(Q84,V84)&lt;&gt;2,"",IF(OR(Q84&lt;=0,V84&lt;=0),"NM",Q84/V84))</f>
        <v/>
      </c>
      <c r="AG84" s="19" t="str">
        <f aca="false">IF(COUNT(Q84,W84)&lt;&gt;2,"",IF(OR(Q84&lt;=0,W84&lt;=0),"NM",Q84/W84))</f>
        <v/>
      </c>
      <c r="AH84" s="20" t="str">
        <f aca="false">IF(OR(NOT(ISNUMBER(Controls!$C$11)),Controls!$C$11&lt;1,Controls!$C$11&gt;5,Controls!$C$11&lt;&gt;INT(Controls!$C$11)),"",INDEX(AC84:AG84,1,Controls!$C$11))</f>
        <v/>
      </c>
      <c r="AI84" s="1" t="str">
        <f aca="false">IF(A84="","",IF(COUNTIFS($A$10:$A$309,A84)&lt;&gt;1,"Duplicate ID",IF(OR(B84&lt;&gt;Controls!$C$9,C84&lt;&gt;Controls!$C$10),"Other peer group",IF(OR(H84&lt;&gt;"Yes",G84="Excluded",G84="Adjacent",G84="Watchlist"),"Excluded",IF(OR(I84&lt;&gt;"Yes",D84="",E84="",J84="",K84="",L84="",X84="",Controls!$C$10="",Controls!$C$8="",Controls!$C$20="",Controls!$C$21="",M84&lt;&gt;Controls!$C$8,NOT(ISNUMBER(N84)),N84&lt;=0,N84&lt;&gt;Controls!$C$7,NOT(ISNUMBER(O84)),O84&gt;N84,AND(Controls!$C$11&gt;=4,OR(NOT(ISNUMBER(P84)),P84&lt;=N84)),AND(Controls!$C$11=2,T84&lt;&gt;0,Y84=""),AND(G84&lt;&gt;"Core",G84&lt;&gt;"Secondary")),"Review inputs / basis",IF(NOT(ISNUMBER(AH84)),"Missing / NM metric","Eligible"))))))</f>
        <v/>
      </c>
      <c r="AJ84" s="20" t="str">
        <f aca="false">IF(AND(AI84="Eligible",G84="Core"),AH84,"")</f>
        <v/>
      </c>
      <c r="AK84" s="20" t="str">
        <f aca="false">IF(AI84="Eligible",AH84,"")</f>
        <v/>
      </c>
      <c r="AL84" s="1" t="str">
        <f aca="false">IF(NOT(ISNUMBER(AJ84)),"",IF($A$6&lt;5,"Fewer than 5 core",IF(OR(AJ84&lt;$B$6-1.5*($D$6-$B$6),AJ84&gt;$D$6+1.5*($D$6-$B$6)),"Review outlier","Within IQR fences")))</f>
        <v/>
      </c>
      <c r="AM84" s="1"/>
      <c r="AN84" s="1"/>
      <c r="AO84" s="1"/>
      <c r="AP84" s="1"/>
    </row>
    <row r="85" customFormat="false" ht="24.75" hidden="false" customHeight="true" outlineLevel="0" collapsed="false">
      <c r="A85" s="15"/>
      <c r="B85" s="15"/>
      <c r="C85" s="15"/>
      <c r="D85" s="15"/>
      <c r="E85" s="15"/>
      <c r="F85" s="15"/>
      <c r="G85" s="15"/>
      <c r="H85" s="15"/>
      <c r="I85" s="15"/>
      <c r="J85" s="15"/>
      <c r="K85" s="15"/>
      <c r="L85" s="15"/>
      <c r="M85" s="15"/>
      <c r="N85" s="16"/>
      <c r="O85" s="16"/>
      <c r="P85" s="16"/>
      <c r="Q85" s="17"/>
      <c r="R85" s="17"/>
      <c r="S85" s="17"/>
      <c r="T85" s="17"/>
      <c r="U85" s="17"/>
      <c r="V85" s="17"/>
      <c r="W85" s="17"/>
      <c r="X85" s="17"/>
      <c r="Y85" s="17"/>
      <c r="Z85" s="7" t="str">
        <f aca="false">IF(COUNT(S85:T85)&lt;&gt;2,"",SUM(S85:T85))</f>
        <v/>
      </c>
      <c r="AA85" s="18" t="str">
        <f aca="false">IF(OR(NOT(ISNUMBER(Z85)),NOT(ISNUMBER(R85)),R85&lt;=0),"",Z85/R85)</f>
        <v/>
      </c>
      <c r="AB85" s="18" t="str">
        <f aca="false">IF(OR(COUNT(R85,V85)&lt;&gt;2,R85&lt;=0),"",V85/R85-1)</f>
        <v/>
      </c>
      <c r="AC85" s="19" t="str">
        <f aca="false">IF(COUNT(Q85,R85)&lt;&gt;2,"",IF(OR(Q85&lt;=0,R85&lt;=0),"NM",Q85/R85))</f>
        <v/>
      </c>
      <c r="AD85" s="19" t="str">
        <f aca="false">IF(COUNT(Q85,Z85)&lt;&gt;2,"",IF(OR(Q85&lt;=0,Z85&lt;=0),"NM",Q85/Z85))</f>
        <v/>
      </c>
      <c r="AE85" s="19" t="str">
        <f aca="false">IF(COUNT(Q85,U85)&lt;&gt;2,"",IF(OR(Q85&lt;=0,U85&lt;=0),"NM",Q85/U85))</f>
        <v/>
      </c>
      <c r="AF85" s="19" t="str">
        <f aca="false">IF(COUNT(Q85,V85)&lt;&gt;2,"",IF(OR(Q85&lt;=0,V85&lt;=0),"NM",Q85/V85))</f>
        <v/>
      </c>
      <c r="AG85" s="19" t="str">
        <f aca="false">IF(COUNT(Q85,W85)&lt;&gt;2,"",IF(OR(Q85&lt;=0,W85&lt;=0),"NM",Q85/W85))</f>
        <v/>
      </c>
      <c r="AH85" s="20" t="str">
        <f aca="false">IF(OR(NOT(ISNUMBER(Controls!$C$11)),Controls!$C$11&lt;1,Controls!$C$11&gt;5,Controls!$C$11&lt;&gt;INT(Controls!$C$11)),"",INDEX(AC85:AG85,1,Controls!$C$11))</f>
        <v/>
      </c>
      <c r="AI85" s="1" t="str">
        <f aca="false">IF(A85="","",IF(COUNTIFS($A$10:$A$309,A85)&lt;&gt;1,"Duplicate ID",IF(OR(B85&lt;&gt;Controls!$C$9,C85&lt;&gt;Controls!$C$10),"Other peer group",IF(OR(H85&lt;&gt;"Yes",G85="Excluded",G85="Adjacent",G85="Watchlist"),"Excluded",IF(OR(I85&lt;&gt;"Yes",D85="",E85="",J85="",K85="",L85="",X85="",Controls!$C$10="",Controls!$C$8="",Controls!$C$20="",Controls!$C$21="",M85&lt;&gt;Controls!$C$8,NOT(ISNUMBER(N85)),N85&lt;=0,N85&lt;&gt;Controls!$C$7,NOT(ISNUMBER(O85)),O85&gt;N85,AND(Controls!$C$11&gt;=4,OR(NOT(ISNUMBER(P85)),P85&lt;=N85)),AND(Controls!$C$11=2,T85&lt;&gt;0,Y85=""),AND(G85&lt;&gt;"Core",G85&lt;&gt;"Secondary")),"Review inputs / basis",IF(NOT(ISNUMBER(AH85)),"Missing / NM metric","Eligible"))))))</f>
        <v/>
      </c>
      <c r="AJ85" s="20" t="str">
        <f aca="false">IF(AND(AI85="Eligible",G85="Core"),AH85,"")</f>
        <v/>
      </c>
      <c r="AK85" s="20" t="str">
        <f aca="false">IF(AI85="Eligible",AH85,"")</f>
        <v/>
      </c>
      <c r="AL85" s="1" t="str">
        <f aca="false">IF(NOT(ISNUMBER(AJ85)),"",IF($A$6&lt;5,"Fewer than 5 core",IF(OR(AJ85&lt;$B$6-1.5*($D$6-$B$6),AJ85&gt;$D$6+1.5*($D$6-$B$6)),"Review outlier","Within IQR fences")))</f>
        <v/>
      </c>
      <c r="AM85" s="1"/>
      <c r="AN85" s="1"/>
      <c r="AO85" s="1"/>
      <c r="AP85" s="1"/>
    </row>
    <row r="86" customFormat="false" ht="24.75" hidden="false" customHeight="true" outlineLevel="0" collapsed="false">
      <c r="A86" s="15"/>
      <c r="B86" s="15"/>
      <c r="C86" s="15"/>
      <c r="D86" s="15"/>
      <c r="E86" s="15"/>
      <c r="F86" s="15"/>
      <c r="G86" s="15"/>
      <c r="H86" s="15"/>
      <c r="I86" s="15"/>
      <c r="J86" s="15"/>
      <c r="K86" s="15"/>
      <c r="L86" s="15"/>
      <c r="M86" s="15"/>
      <c r="N86" s="16"/>
      <c r="O86" s="16"/>
      <c r="P86" s="16"/>
      <c r="Q86" s="17"/>
      <c r="R86" s="17"/>
      <c r="S86" s="17"/>
      <c r="T86" s="17"/>
      <c r="U86" s="17"/>
      <c r="V86" s="17"/>
      <c r="W86" s="17"/>
      <c r="X86" s="17"/>
      <c r="Y86" s="17"/>
      <c r="Z86" s="7" t="str">
        <f aca="false">IF(COUNT(S86:T86)&lt;&gt;2,"",SUM(S86:T86))</f>
        <v/>
      </c>
      <c r="AA86" s="18" t="str">
        <f aca="false">IF(OR(NOT(ISNUMBER(Z86)),NOT(ISNUMBER(R86)),R86&lt;=0),"",Z86/R86)</f>
        <v/>
      </c>
      <c r="AB86" s="18" t="str">
        <f aca="false">IF(OR(COUNT(R86,V86)&lt;&gt;2,R86&lt;=0),"",V86/R86-1)</f>
        <v/>
      </c>
      <c r="AC86" s="19" t="str">
        <f aca="false">IF(COUNT(Q86,R86)&lt;&gt;2,"",IF(OR(Q86&lt;=0,R86&lt;=0),"NM",Q86/R86))</f>
        <v/>
      </c>
      <c r="AD86" s="19" t="str">
        <f aca="false">IF(COUNT(Q86,Z86)&lt;&gt;2,"",IF(OR(Q86&lt;=0,Z86&lt;=0),"NM",Q86/Z86))</f>
        <v/>
      </c>
      <c r="AE86" s="19" t="str">
        <f aca="false">IF(COUNT(Q86,U86)&lt;&gt;2,"",IF(OR(Q86&lt;=0,U86&lt;=0),"NM",Q86/U86))</f>
        <v/>
      </c>
      <c r="AF86" s="19" t="str">
        <f aca="false">IF(COUNT(Q86,V86)&lt;&gt;2,"",IF(OR(Q86&lt;=0,V86&lt;=0),"NM",Q86/V86))</f>
        <v/>
      </c>
      <c r="AG86" s="19" t="str">
        <f aca="false">IF(COUNT(Q86,W86)&lt;&gt;2,"",IF(OR(Q86&lt;=0,W86&lt;=0),"NM",Q86/W86))</f>
        <v/>
      </c>
      <c r="AH86" s="20" t="str">
        <f aca="false">IF(OR(NOT(ISNUMBER(Controls!$C$11)),Controls!$C$11&lt;1,Controls!$C$11&gt;5,Controls!$C$11&lt;&gt;INT(Controls!$C$11)),"",INDEX(AC86:AG86,1,Controls!$C$11))</f>
        <v/>
      </c>
      <c r="AI86" s="1" t="str">
        <f aca="false">IF(A86="","",IF(COUNTIFS($A$10:$A$309,A86)&lt;&gt;1,"Duplicate ID",IF(OR(B86&lt;&gt;Controls!$C$9,C86&lt;&gt;Controls!$C$10),"Other peer group",IF(OR(H86&lt;&gt;"Yes",G86="Excluded",G86="Adjacent",G86="Watchlist"),"Excluded",IF(OR(I86&lt;&gt;"Yes",D86="",E86="",J86="",K86="",L86="",X86="",Controls!$C$10="",Controls!$C$8="",Controls!$C$20="",Controls!$C$21="",M86&lt;&gt;Controls!$C$8,NOT(ISNUMBER(N86)),N86&lt;=0,N86&lt;&gt;Controls!$C$7,NOT(ISNUMBER(O86)),O86&gt;N86,AND(Controls!$C$11&gt;=4,OR(NOT(ISNUMBER(P86)),P86&lt;=N86)),AND(Controls!$C$11=2,T86&lt;&gt;0,Y86=""),AND(G86&lt;&gt;"Core",G86&lt;&gt;"Secondary")),"Review inputs / basis",IF(NOT(ISNUMBER(AH86)),"Missing / NM metric","Eligible"))))))</f>
        <v/>
      </c>
      <c r="AJ86" s="20" t="str">
        <f aca="false">IF(AND(AI86="Eligible",G86="Core"),AH86,"")</f>
        <v/>
      </c>
      <c r="AK86" s="20" t="str">
        <f aca="false">IF(AI86="Eligible",AH86,"")</f>
        <v/>
      </c>
      <c r="AL86" s="1" t="str">
        <f aca="false">IF(NOT(ISNUMBER(AJ86)),"",IF($A$6&lt;5,"Fewer than 5 core",IF(OR(AJ86&lt;$B$6-1.5*($D$6-$B$6),AJ86&gt;$D$6+1.5*($D$6-$B$6)),"Review outlier","Within IQR fences")))</f>
        <v/>
      </c>
      <c r="AM86" s="1"/>
      <c r="AN86" s="1"/>
      <c r="AO86" s="1"/>
      <c r="AP86" s="1"/>
    </row>
    <row r="87" customFormat="false" ht="24.75" hidden="false" customHeight="true" outlineLevel="0" collapsed="false">
      <c r="A87" s="15"/>
      <c r="B87" s="15"/>
      <c r="C87" s="15"/>
      <c r="D87" s="15"/>
      <c r="E87" s="15"/>
      <c r="F87" s="15"/>
      <c r="G87" s="15"/>
      <c r="H87" s="15"/>
      <c r="I87" s="15"/>
      <c r="J87" s="15"/>
      <c r="K87" s="15"/>
      <c r="L87" s="15"/>
      <c r="M87" s="15"/>
      <c r="N87" s="16"/>
      <c r="O87" s="16"/>
      <c r="P87" s="16"/>
      <c r="Q87" s="17"/>
      <c r="R87" s="17"/>
      <c r="S87" s="17"/>
      <c r="T87" s="17"/>
      <c r="U87" s="17"/>
      <c r="V87" s="17"/>
      <c r="W87" s="17"/>
      <c r="X87" s="17"/>
      <c r="Y87" s="17"/>
      <c r="Z87" s="7" t="str">
        <f aca="false">IF(COUNT(S87:T87)&lt;&gt;2,"",SUM(S87:T87))</f>
        <v/>
      </c>
      <c r="AA87" s="18" t="str">
        <f aca="false">IF(OR(NOT(ISNUMBER(Z87)),NOT(ISNUMBER(R87)),R87&lt;=0),"",Z87/R87)</f>
        <v/>
      </c>
      <c r="AB87" s="18" t="str">
        <f aca="false">IF(OR(COUNT(R87,V87)&lt;&gt;2,R87&lt;=0),"",V87/R87-1)</f>
        <v/>
      </c>
      <c r="AC87" s="19" t="str">
        <f aca="false">IF(COUNT(Q87,R87)&lt;&gt;2,"",IF(OR(Q87&lt;=0,R87&lt;=0),"NM",Q87/R87))</f>
        <v/>
      </c>
      <c r="AD87" s="19" t="str">
        <f aca="false">IF(COUNT(Q87,Z87)&lt;&gt;2,"",IF(OR(Q87&lt;=0,Z87&lt;=0),"NM",Q87/Z87))</f>
        <v/>
      </c>
      <c r="AE87" s="19" t="str">
        <f aca="false">IF(COUNT(Q87,U87)&lt;&gt;2,"",IF(OR(Q87&lt;=0,U87&lt;=0),"NM",Q87/U87))</f>
        <v/>
      </c>
      <c r="AF87" s="19" t="str">
        <f aca="false">IF(COUNT(Q87,V87)&lt;&gt;2,"",IF(OR(Q87&lt;=0,V87&lt;=0),"NM",Q87/V87))</f>
        <v/>
      </c>
      <c r="AG87" s="19" t="str">
        <f aca="false">IF(COUNT(Q87,W87)&lt;&gt;2,"",IF(OR(Q87&lt;=0,W87&lt;=0),"NM",Q87/W87))</f>
        <v/>
      </c>
      <c r="AH87" s="20" t="str">
        <f aca="false">IF(OR(NOT(ISNUMBER(Controls!$C$11)),Controls!$C$11&lt;1,Controls!$C$11&gt;5,Controls!$C$11&lt;&gt;INT(Controls!$C$11)),"",INDEX(AC87:AG87,1,Controls!$C$11))</f>
        <v/>
      </c>
      <c r="AI87" s="1" t="str">
        <f aca="false">IF(A87="","",IF(COUNTIFS($A$10:$A$309,A87)&lt;&gt;1,"Duplicate ID",IF(OR(B87&lt;&gt;Controls!$C$9,C87&lt;&gt;Controls!$C$10),"Other peer group",IF(OR(H87&lt;&gt;"Yes",G87="Excluded",G87="Adjacent",G87="Watchlist"),"Excluded",IF(OR(I87&lt;&gt;"Yes",D87="",E87="",J87="",K87="",L87="",X87="",Controls!$C$10="",Controls!$C$8="",Controls!$C$20="",Controls!$C$21="",M87&lt;&gt;Controls!$C$8,NOT(ISNUMBER(N87)),N87&lt;=0,N87&lt;&gt;Controls!$C$7,NOT(ISNUMBER(O87)),O87&gt;N87,AND(Controls!$C$11&gt;=4,OR(NOT(ISNUMBER(P87)),P87&lt;=N87)),AND(Controls!$C$11=2,T87&lt;&gt;0,Y87=""),AND(G87&lt;&gt;"Core",G87&lt;&gt;"Secondary")),"Review inputs / basis",IF(NOT(ISNUMBER(AH87)),"Missing / NM metric","Eligible"))))))</f>
        <v/>
      </c>
      <c r="AJ87" s="20" t="str">
        <f aca="false">IF(AND(AI87="Eligible",G87="Core"),AH87,"")</f>
        <v/>
      </c>
      <c r="AK87" s="20" t="str">
        <f aca="false">IF(AI87="Eligible",AH87,"")</f>
        <v/>
      </c>
      <c r="AL87" s="1" t="str">
        <f aca="false">IF(NOT(ISNUMBER(AJ87)),"",IF($A$6&lt;5,"Fewer than 5 core",IF(OR(AJ87&lt;$B$6-1.5*($D$6-$B$6),AJ87&gt;$D$6+1.5*($D$6-$B$6)),"Review outlier","Within IQR fences")))</f>
        <v/>
      </c>
      <c r="AM87" s="1"/>
      <c r="AN87" s="1"/>
      <c r="AO87" s="1"/>
      <c r="AP87" s="1"/>
    </row>
    <row r="88" customFormat="false" ht="24.75" hidden="false" customHeight="true" outlineLevel="0" collapsed="false">
      <c r="A88" s="15"/>
      <c r="B88" s="15"/>
      <c r="C88" s="15"/>
      <c r="D88" s="15"/>
      <c r="E88" s="15"/>
      <c r="F88" s="15"/>
      <c r="G88" s="15"/>
      <c r="H88" s="15"/>
      <c r="I88" s="15"/>
      <c r="J88" s="15"/>
      <c r="K88" s="15"/>
      <c r="L88" s="15"/>
      <c r="M88" s="15"/>
      <c r="N88" s="16"/>
      <c r="O88" s="16"/>
      <c r="P88" s="16"/>
      <c r="Q88" s="17"/>
      <c r="R88" s="17"/>
      <c r="S88" s="17"/>
      <c r="T88" s="17"/>
      <c r="U88" s="17"/>
      <c r="V88" s="17"/>
      <c r="W88" s="17"/>
      <c r="X88" s="17"/>
      <c r="Y88" s="17"/>
      <c r="Z88" s="7" t="str">
        <f aca="false">IF(COUNT(S88:T88)&lt;&gt;2,"",SUM(S88:T88))</f>
        <v/>
      </c>
      <c r="AA88" s="18" t="str">
        <f aca="false">IF(OR(NOT(ISNUMBER(Z88)),NOT(ISNUMBER(R88)),R88&lt;=0),"",Z88/R88)</f>
        <v/>
      </c>
      <c r="AB88" s="18" t="str">
        <f aca="false">IF(OR(COUNT(R88,V88)&lt;&gt;2,R88&lt;=0),"",V88/R88-1)</f>
        <v/>
      </c>
      <c r="AC88" s="19" t="str">
        <f aca="false">IF(COUNT(Q88,R88)&lt;&gt;2,"",IF(OR(Q88&lt;=0,R88&lt;=0),"NM",Q88/R88))</f>
        <v/>
      </c>
      <c r="AD88" s="19" t="str">
        <f aca="false">IF(COUNT(Q88,Z88)&lt;&gt;2,"",IF(OR(Q88&lt;=0,Z88&lt;=0),"NM",Q88/Z88))</f>
        <v/>
      </c>
      <c r="AE88" s="19" t="str">
        <f aca="false">IF(COUNT(Q88,U88)&lt;&gt;2,"",IF(OR(Q88&lt;=0,U88&lt;=0),"NM",Q88/U88))</f>
        <v/>
      </c>
      <c r="AF88" s="19" t="str">
        <f aca="false">IF(COUNT(Q88,V88)&lt;&gt;2,"",IF(OR(Q88&lt;=0,V88&lt;=0),"NM",Q88/V88))</f>
        <v/>
      </c>
      <c r="AG88" s="19" t="str">
        <f aca="false">IF(COUNT(Q88,W88)&lt;&gt;2,"",IF(OR(Q88&lt;=0,W88&lt;=0),"NM",Q88/W88))</f>
        <v/>
      </c>
      <c r="AH88" s="20" t="str">
        <f aca="false">IF(OR(NOT(ISNUMBER(Controls!$C$11)),Controls!$C$11&lt;1,Controls!$C$11&gt;5,Controls!$C$11&lt;&gt;INT(Controls!$C$11)),"",INDEX(AC88:AG88,1,Controls!$C$11))</f>
        <v/>
      </c>
      <c r="AI88" s="1" t="str">
        <f aca="false">IF(A88="","",IF(COUNTIFS($A$10:$A$309,A88)&lt;&gt;1,"Duplicate ID",IF(OR(B88&lt;&gt;Controls!$C$9,C88&lt;&gt;Controls!$C$10),"Other peer group",IF(OR(H88&lt;&gt;"Yes",G88="Excluded",G88="Adjacent",G88="Watchlist"),"Excluded",IF(OR(I88&lt;&gt;"Yes",D88="",E88="",J88="",K88="",L88="",X88="",Controls!$C$10="",Controls!$C$8="",Controls!$C$20="",Controls!$C$21="",M88&lt;&gt;Controls!$C$8,NOT(ISNUMBER(N88)),N88&lt;=0,N88&lt;&gt;Controls!$C$7,NOT(ISNUMBER(O88)),O88&gt;N88,AND(Controls!$C$11&gt;=4,OR(NOT(ISNUMBER(P88)),P88&lt;=N88)),AND(Controls!$C$11=2,T88&lt;&gt;0,Y88=""),AND(G88&lt;&gt;"Core",G88&lt;&gt;"Secondary")),"Review inputs / basis",IF(NOT(ISNUMBER(AH88)),"Missing / NM metric","Eligible"))))))</f>
        <v/>
      </c>
      <c r="AJ88" s="20" t="str">
        <f aca="false">IF(AND(AI88="Eligible",G88="Core"),AH88,"")</f>
        <v/>
      </c>
      <c r="AK88" s="20" t="str">
        <f aca="false">IF(AI88="Eligible",AH88,"")</f>
        <v/>
      </c>
      <c r="AL88" s="1" t="str">
        <f aca="false">IF(NOT(ISNUMBER(AJ88)),"",IF($A$6&lt;5,"Fewer than 5 core",IF(OR(AJ88&lt;$B$6-1.5*($D$6-$B$6),AJ88&gt;$D$6+1.5*($D$6-$B$6)),"Review outlier","Within IQR fences")))</f>
        <v/>
      </c>
      <c r="AM88" s="1"/>
      <c r="AN88" s="1"/>
      <c r="AO88" s="1"/>
      <c r="AP88" s="1"/>
    </row>
    <row r="89" customFormat="false" ht="24.75" hidden="false" customHeight="true" outlineLevel="0" collapsed="false">
      <c r="A89" s="15"/>
      <c r="B89" s="15"/>
      <c r="C89" s="15"/>
      <c r="D89" s="15"/>
      <c r="E89" s="15"/>
      <c r="F89" s="15"/>
      <c r="G89" s="15"/>
      <c r="H89" s="15"/>
      <c r="I89" s="15"/>
      <c r="J89" s="15"/>
      <c r="K89" s="15"/>
      <c r="L89" s="15"/>
      <c r="M89" s="15"/>
      <c r="N89" s="16"/>
      <c r="O89" s="16"/>
      <c r="P89" s="16"/>
      <c r="Q89" s="17"/>
      <c r="R89" s="17"/>
      <c r="S89" s="17"/>
      <c r="T89" s="17"/>
      <c r="U89" s="17"/>
      <c r="V89" s="17"/>
      <c r="W89" s="17"/>
      <c r="X89" s="17"/>
      <c r="Y89" s="17"/>
      <c r="Z89" s="7" t="str">
        <f aca="false">IF(COUNT(S89:T89)&lt;&gt;2,"",SUM(S89:T89))</f>
        <v/>
      </c>
      <c r="AA89" s="18" t="str">
        <f aca="false">IF(OR(NOT(ISNUMBER(Z89)),NOT(ISNUMBER(R89)),R89&lt;=0),"",Z89/R89)</f>
        <v/>
      </c>
      <c r="AB89" s="18" t="str">
        <f aca="false">IF(OR(COUNT(R89,V89)&lt;&gt;2,R89&lt;=0),"",V89/R89-1)</f>
        <v/>
      </c>
      <c r="AC89" s="19" t="str">
        <f aca="false">IF(COUNT(Q89,R89)&lt;&gt;2,"",IF(OR(Q89&lt;=0,R89&lt;=0),"NM",Q89/R89))</f>
        <v/>
      </c>
      <c r="AD89" s="19" t="str">
        <f aca="false">IF(COUNT(Q89,Z89)&lt;&gt;2,"",IF(OR(Q89&lt;=0,Z89&lt;=0),"NM",Q89/Z89))</f>
        <v/>
      </c>
      <c r="AE89" s="19" t="str">
        <f aca="false">IF(COUNT(Q89,U89)&lt;&gt;2,"",IF(OR(Q89&lt;=0,U89&lt;=0),"NM",Q89/U89))</f>
        <v/>
      </c>
      <c r="AF89" s="19" t="str">
        <f aca="false">IF(COUNT(Q89,V89)&lt;&gt;2,"",IF(OR(Q89&lt;=0,V89&lt;=0),"NM",Q89/V89))</f>
        <v/>
      </c>
      <c r="AG89" s="19" t="str">
        <f aca="false">IF(COUNT(Q89,W89)&lt;&gt;2,"",IF(OR(Q89&lt;=0,W89&lt;=0),"NM",Q89/W89))</f>
        <v/>
      </c>
      <c r="AH89" s="20" t="str">
        <f aca="false">IF(OR(NOT(ISNUMBER(Controls!$C$11)),Controls!$C$11&lt;1,Controls!$C$11&gt;5,Controls!$C$11&lt;&gt;INT(Controls!$C$11)),"",INDEX(AC89:AG89,1,Controls!$C$11))</f>
        <v/>
      </c>
      <c r="AI89" s="1" t="str">
        <f aca="false">IF(A89="","",IF(COUNTIFS($A$10:$A$309,A89)&lt;&gt;1,"Duplicate ID",IF(OR(B89&lt;&gt;Controls!$C$9,C89&lt;&gt;Controls!$C$10),"Other peer group",IF(OR(H89&lt;&gt;"Yes",G89="Excluded",G89="Adjacent",G89="Watchlist"),"Excluded",IF(OR(I89&lt;&gt;"Yes",D89="",E89="",J89="",K89="",L89="",X89="",Controls!$C$10="",Controls!$C$8="",Controls!$C$20="",Controls!$C$21="",M89&lt;&gt;Controls!$C$8,NOT(ISNUMBER(N89)),N89&lt;=0,N89&lt;&gt;Controls!$C$7,NOT(ISNUMBER(O89)),O89&gt;N89,AND(Controls!$C$11&gt;=4,OR(NOT(ISNUMBER(P89)),P89&lt;=N89)),AND(Controls!$C$11=2,T89&lt;&gt;0,Y89=""),AND(G89&lt;&gt;"Core",G89&lt;&gt;"Secondary")),"Review inputs / basis",IF(NOT(ISNUMBER(AH89)),"Missing / NM metric","Eligible"))))))</f>
        <v/>
      </c>
      <c r="AJ89" s="20" t="str">
        <f aca="false">IF(AND(AI89="Eligible",G89="Core"),AH89,"")</f>
        <v/>
      </c>
      <c r="AK89" s="20" t="str">
        <f aca="false">IF(AI89="Eligible",AH89,"")</f>
        <v/>
      </c>
      <c r="AL89" s="1" t="str">
        <f aca="false">IF(NOT(ISNUMBER(AJ89)),"",IF($A$6&lt;5,"Fewer than 5 core",IF(OR(AJ89&lt;$B$6-1.5*($D$6-$B$6),AJ89&gt;$D$6+1.5*($D$6-$B$6)),"Review outlier","Within IQR fences")))</f>
        <v/>
      </c>
      <c r="AM89" s="1"/>
      <c r="AN89" s="1"/>
      <c r="AO89" s="1"/>
      <c r="AP89" s="1"/>
    </row>
    <row r="90" customFormat="false" ht="24.75" hidden="false" customHeight="true" outlineLevel="0" collapsed="false">
      <c r="A90" s="15"/>
      <c r="B90" s="15"/>
      <c r="C90" s="15"/>
      <c r="D90" s="15"/>
      <c r="E90" s="15"/>
      <c r="F90" s="15"/>
      <c r="G90" s="15"/>
      <c r="H90" s="15"/>
      <c r="I90" s="15"/>
      <c r="J90" s="15"/>
      <c r="K90" s="15"/>
      <c r="L90" s="15"/>
      <c r="M90" s="15"/>
      <c r="N90" s="16"/>
      <c r="O90" s="16"/>
      <c r="P90" s="16"/>
      <c r="Q90" s="17"/>
      <c r="R90" s="17"/>
      <c r="S90" s="17"/>
      <c r="T90" s="17"/>
      <c r="U90" s="17"/>
      <c r="V90" s="17"/>
      <c r="W90" s="17"/>
      <c r="X90" s="17"/>
      <c r="Y90" s="17"/>
      <c r="Z90" s="7" t="str">
        <f aca="false">IF(COUNT(S90:T90)&lt;&gt;2,"",SUM(S90:T90))</f>
        <v/>
      </c>
      <c r="AA90" s="18" t="str">
        <f aca="false">IF(OR(NOT(ISNUMBER(Z90)),NOT(ISNUMBER(R90)),R90&lt;=0),"",Z90/R90)</f>
        <v/>
      </c>
      <c r="AB90" s="18" t="str">
        <f aca="false">IF(OR(COUNT(R90,V90)&lt;&gt;2,R90&lt;=0),"",V90/R90-1)</f>
        <v/>
      </c>
      <c r="AC90" s="19" t="str">
        <f aca="false">IF(COUNT(Q90,R90)&lt;&gt;2,"",IF(OR(Q90&lt;=0,R90&lt;=0),"NM",Q90/R90))</f>
        <v/>
      </c>
      <c r="AD90" s="19" t="str">
        <f aca="false">IF(COUNT(Q90,Z90)&lt;&gt;2,"",IF(OR(Q90&lt;=0,Z90&lt;=0),"NM",Q90/Z90))</f>
        <v/>
      </c>
      <c r="AE90" s="19" t="str">
        <f aca="false">IF(COUNT(Q90,U90)&lt;&gt;2,"",IF(OR(Q90&lt;=0,U90&lt;=0),"NM",Q90/U90))</f>
        <v/>
      </c>
      <c r="AF90" s="19" t="str">
        <f aca="false">IF(COUNT(Q90,V90)&lt;&gt;2,"",IF(OR(Q90&lt;=0,V90&lt;=0),"NM",Q90/V90))</f>
        <v/>
      </c>
      <c r="AG90" s="19" t="str">
        <f aca="false">IF(COUNT(Q90,W90)&lt;&gt;2,"",IF(OR(Q90&lt;=0,W90&lt;=0),"NM",Q90/W90))</f>
        <v/>
      </c>
      <c r="AH90" s="20" t="str">
        <f aca="false">IF(OR(NOT(ISNUMBER(Controls!$C$11)),Controls!$C$11&lt;1,Controls!$C$11&gt;5,Controls!$C$11&lt;&gt;INT(Controls!$C$11)),"",INDEX(AC90:AG90,1,Controls!$C$11))</f>
        <v/>
      </c>
      <c r="AI90" s="1" t="str">
        <f aca="false">IF(A90="","",IF(COUNTIFS($A$10:$A$309,A90)&lt;&gt;1,"Duplicate ID",IF(OR(B90&lt;&gt;Controls!$C$9,C90&lt;&gt;Controls!$C$10),"Other peer group",IF(OR(H90&lt;&gt;"Yes",G90="Excluded",G90="Adjacent",G90="Watchlist"),"Excluded",IF(OR(I90&lt;&gt;"Yes",D90="",E90="",J90="",K90="",L90="",X90="",Controls!$C$10="",Controls!$C$8="",Controls!$C$20="",Controls!$C$21="",M90&lt;&gt;Controls!$C$8,NOT(ISNUMBER(N90)),N90&lt;=0,N90&lt;&gt;Controls!$C$7,NOT(ISNUMBER(O90)),O90&gt;N90,AND(Controls!$C$11&gt;=4,OR(NOT(ISNUMBER(P90)),P90&lt;=N90)),AND(Controls!$C$11=2,T90&lt;&gt;0,Y90=""),AND(G90&lt;&gt;"Core",G90&lt;&gt;"Secondary")),"Review inputs / basis",IF(NOT(ISNUMBER(AH90)),"Missing / NM metric","Eligible"))))))</f>
        <v/>
      </c>
      <c r="AJ90" s="20" t="str">
        <f aca="false">IF(AND(AI90="Eligible",G90="Core"),AH90,"")</f>
        <v/>
      </c>
      <c r="AK90" s="20" t="str">
        <f aca="false">IF(AI90="Eligible",AH90,"")</f>
        <v/>
      </c>
      <c r="AL90" s="1" t="str">
        <f aca="false">IF(NOT(ISNUMBER(AJ90)),"",IF($A$6&lt;5,"Fewer than 5 core",IF(OR(AJ90&lt;$B$6-1.5*($D$6-$B$6),AJ90&gt;$D$6+1.5*($D$6-$B$6)),"Review outlier","Within IQR fences")))</f>
        <v/>
      </c>
      <c r="AM90" s="1"/>
      <c r="AN90" s="1"/>
      <c r="AO90" s="1"/>
      <c r="AP90" s="1"/>
    </row>
    <row r="91" customFormat="false" ht="24.75" hidden="false" customHeight="true" outlineLevel="0" collapsed="false">
      <c r="A91" s="15"/>
      <c r="B91" s="15"/>
      <c r="C91" s="15"/>
      <c r="D91" s="15"/>
      <c r="E91" s="15"/>
      <c r="F91" s="15"/>
      <c r="G91" s="15"/>
      <c r="H91" s="15"/>
      <c r="I91" s="15"/>
      <c r="J91" s="15"/>
      <c r="K91" s="15"/>
      <c r="L91" s="15"/>
      <c r="M91" s="15"/>
      <c r="N91" s="16"/>
      <c r="O91" s="16"/>
      <c r="P91" s="16"/>
      <c r="Q91" s="17"/>
      <c r="R91" s="17"/>
      <c r="S91" s="17"/>
      <c r="T91" s="17"/>
      <c r="U91" s="17"/>
      <c r="V91" s="17"/>
      <c r="W91" s="17"/>
      <c r="X91" s="17"/>
      <c r="Y91" s="17"/>
      <c r="Z91" s="7" t="str">
        <f aca="false">IF(COUNT(S91:T91)&lt;&gt;2,"",SUM(S91:T91))</f>
        <v/>
      </c>
      <c r="AA91" s="18" t="str">
        <f aca="false">IF(OR(NOT(ISNUMBER(Z91)),NOT(ISNUMBER(R91)),R91&lt;=0),"",Z91/R91)</f>
        <v/>
      </c>
      <c r="AB91" s="18" t="str">
        <f aca="false">IF(OR(COUNT(R91,V91)&lt;&gt;2,R91&lt;=0),"",V91/R91-1)</f>
        <v/>
      </c>
      <c r="AC91" s="19" t="str">
        <f aca="false">IF(COUNT(Q91,R91)&lt;&gt;2,"",IF(OR(Q91&lt;=0,R91&lt;=0),"NM",Q91/R91))</f>
        <v/>
      </c>
      <c r="AD91" s="19" t="str">
        <f aca="false">IF(COUNT(Q91,Z91)&lt;&gt;2,"",IF(OR(Q91&lt;=0,Z91&lt;=0),"NM",Q91/Z91))</f>
        <v/>
      </c>
      <c r="AE91" s="19" t="str">
        <f aca="false">IF(COUNT(Q91,U91)&lt;&gt;2,"",IF(OR(Q91&lt;=0,U91&lt;=0),"NM",Q91/U91))</f>
        <v/>
      </c>
      <c r="AF91" s="19" t="str">
        <f aca="false">IF(COUNT(Q91,V91)&lt;&gt;2,"",IF(OR(Q91&lt;=0,V91&lt;=0),"NM",Q91/V91))</f>
        <v/>
      </c>
      <c r="AG91" s="19" t="str">
        <f aca="false">IF(COUNT(Q91,W91)&lt;&gt;2,"",IF(OR(Q91&lt;=0,W91&lt;=0),"NM",Q91/W91))</f>
        <v/>
      </c>
      <c r="AH91" s="20" t="str">
        <f aca="false">IF(OR(NOT(ISNUMBER(Controls!$C$11)),Controls!$C$11&lt;1,Controls!$C$11&gt;5,Controls!$C$11&lt;&gt;INT(Controls!$C$11)),"",INDEX(AC91:AG91,1,Controls!$C$11))</f>
        <v/>
      </c>
      <c r="AI91" s="1" t="str">
        <f aca="false">IF(A91="","",IF(COUNTIFS($A$10:$A$309,A91)&lt;&gt;1,"Duplicate ID",IF(OR(B91&lt;&gt;Controls!$C$9,C91&lt;&gt;Controls!$C$10),"Other peer group",IF(OR(H91&lt;&gt;"Yes",G91="Excluded",G91="Adjacent",G91="Watchlist"),"Excluded",IF(OR(I91&lt;&gt;"Yes",D91="",E91="",J91="",K91="",L91="",X91="",Controls!$C$10="",Controls!$C$8="",Controls!$C$20="",Controls!$C$21="",M91&lt;&gt;Controls!$C$8,NOT(ISNUMBER(N91)),N91&lt;=0,N91&lt;&gt;Controls!$C$7,NOT(ISNUMBER(O91)),O91&gt;N91,AND(Controls!$C$11&gt;=4,OR(NOT(ISNUMBER(P91)),P91&lt;=N91)),AND(Controls!$C$11=2,T91&lt;&gt;0,Y91=""),AND(G91&lt;&gt;"Core",G91&lt;&gt;"Secondary")),"Review inputs / basis",IF(NOT(ISNUMBER(AH91)),"Missing / NM metric","Eligible"))))))</f>
        <v/>
      </c>
      <c r="AJ91" s="20" t="str">
        <f aca="false">IF(AND(AI91="Eligible",G91="Core"),AH91,"")</f>
        <v/>
      </c>
      <c r="AK91" s="20" t="str">
        <f aca="false">IF(AI91="Eligible",AH91,"")</f>
        <v/>
      </c>
      <c r="AL91" s="1" t="str">
        <f aca="false">IF(NOT(ISNUMBER(AJ91)),"",IF($A$6&lt;5,"Fewer than 5 core",IF(OR(AJ91&lt;$B$6-1.5*($D$6-$B$6),AJ91&gt;$D$6+1.5*($D$6-$B$6)),"Review outlier","Within IQR fences")))</f>
        <v/>
      </c>
      <c r="AM91" s="1"/>
      <c r="AN91" s="1"/>
      <c r="AO91" s="1"/>
      <c r="AP91" s="1"/>
    </row>
    <row r="92" customFormat="false" ht="24.75" hidden="false" customHeight="true" outlineLevel="0" collapsed="false">
      <c r="A92" s="15"/>
      <c r="B92" s="15"/>
      <c r="C92" s="15"/>
      <c r="D92" s="15"/>
      <c r="E92" s="15"/>
      <c r="F92" s="15"/>
      <c r="G92" s="15"/>
      <c r="H92" s="15"/>
      <c r="I92" s="15"/>
      <c r="J92" s="15"/>
      <c r="K92" s="15"/>
      <c r="L92" s="15"/>
      <c r="M92" s="15"/>
      <c r="N92" s="16"/>
      <c r="O92" s="16"/>
      <c r="P92" s="16"/>
      <c r="Q92" s="17"/>
      <c r="R92" s="17"/>
      <c r="S92" s="17"/>
      <c r="T92" s="17"/>
      <c r="U92" s="17"/>
      <c r="V92" s="17"/>
      <c r="W92" s="17"/>
      <c r="X92" s="17"/>
      <c r="Y92" s="17"/>
      <c r="Z92" s="7" t="str">
        <f aca="false">IF(COUNT(S92:T92)&lt;&gt;2,"",SUM(S92:T92))</f>
        <v/>
      </c>
      <c r="AA92" s="18" t="str">
        <f aca="false">IF(OR(NOT(ISNUMBER(Z92)),NOT(ISNUMBER(R92)),R92&lt;=0),"",Z92/R92)</f>
        <v/>
      </c>
      <c r="AB92" s="18" t="str">
        <f aca="false">IF(OR(COUNT(R92,V92)&lt;&gt;2,R92&lt;=0),"",V92/R92-1)</f>
        <v/>
      </c>
      <c r="AC92" s="19" t="str">
        <f aca="false">IF(COUNT(Q92,R92)&lt;&gt;2,"",IF(OR(Q92&lt;=0,R92&lt;=0),"NM",Q92/R92))</f>
        <v/>
      </c>
      <c r="AD92" s="19" t="str">
        <f aca="false">IF(COUNT(Q92,Z92)&lt;&gt;2,"",IF(OR(Q92&lt;=0,Z92&lt;=0),"NM",Q92/Z92))</f>
        <v/>
      </c>
      <c r="AE92" s="19" t="str">
        <f aca="false">IF(COUNT(Q92,U92)&lt;&gt;2,"",IF(OR(Q92&lt;=0,U92&lt;=0),"NM",Q92/U92))</f>
        <v/>
      </c>
      <c r="AF92" s="19" t="str">
        <f aca="false">IF(COUNT(Q92,V92)&lt;&gt;2,"",IF(OR(Q92&lt;=0,V92&lt;=0),"NM",Q92/V92))</f>
        <v/>
      </c>
      <c r="AG92" s="19" t="str">
        <f aca="false">IF(COUNT(Q92,W92)&lt;&gt;2,"",IF(OR(Q92&lt;=0,W92&lt;=0),"NM",Q92/W92))</f>
        <v/>
      </c>
      <c r="AH92" s="20" t="str">
        <f aca="false">IF(OR(NOT(ISNUMBER(Controls!$C$11)),Controls!$C$11&lt;1,Controls!$C$11&gt;5,Controls!$C$11&lt;&gt;INT(Controls!$C$11)),"",INDEX(AC92:AG92,1,Controls!$C$11))</f>
        <v/>
      </c>
      <c r="AI92" s="1" t="str">
        <f aca="false">IF(A92="","",IF(COUNTIFS($A$10:$A$309,A92)&lt;&gt;1,"Duplicate ID",IF(OR(B92&lt;&gt;Controls!$C$9,C92&lt;&gt;Controls!$C$10),"Other peer group",IF(OR(H92&lt;&gt;"Yes",G92="Excluded",G92="Adjacent",G92="Watchlist"),"Excluded",IF(OR(I92&lt;&gt;"Yes",D92="",E92="",J92="",K92="",L92="",X92="",Controls!$C$10="",Controls!$C$8="",Controls!$C$20="",Controls!$C$21="",M92&lt;&gt;Controls!$C$8,NOT(ISNUMBER(N92)),N92&lt;=0,N92&lt;&gt;Controls!$C$7,NOT(ISNUMBER(O92)),O92&gt;N92,AND(Controls!$C$11&gt;=4,OR(NOT(ISNUMBER(P92)),P92&lt;=N92)),AND(Controls!$C$11=2,T92&lt;&gt;0,Y92=""),AND(G92&lt;&gt;"Core",G92&lt;&gt;"Secondary")),"Review inputs / basis",IF(NOT(ISNUMBER(AH92)),"Missing / NM metric","Eligible"))))))</f>
        <v/>
      </c>
      <c r="AJ92" s="20" t="str">
        <f aca="false">IF(AND(AI92="Eligible",G92="Core"),AH92,"")</f>
        <v/>
      </c>
      <c r="AK92" s="20" t="str">
        <f aca="false">IF(AI92="Eligible",AH92,"")</f>
        <v/>
      </c>
      <c r="AL92" s="1" t="str">
        <f aca="false">IF(NOT(ISNUMBER(AJ92)),"",IF($A$6&lt;5,"Fewer than 5 core",IF(OR(AJ92&lt;$B$6-1.5*($D$6-$B$6),AJ92&gt;$D$6+1.5*($D$6-$B$6)),"Review outlier","Within IQR fences")))</f>
        <v/>
      </c>
      <c r="AM92" s="1"/>
      <c r="AN92" s="1"/>
      <c r="AO92" s="1"/>
      <c r="AP92" s="1"/>
    </row>
    <row r="93" customFormat="false" ht="24.75" hidden="false" customHeight="true" outlineLevel="0" collapsed="false">
      <c r="A93" s="15"/>
      <c r="B93" s="15"/>
      <c r="C93" s="15"/>
      <c r="D93" s="15"/>
      <c r="E93" s="15"/>
      <c r="F93" s="15"/>
      <c r="G93" s="15"/>
      <c r="H93" s="15"/>
      <c r="I93" s="15"/>
      <c r="J93" s="15"/>
      <c r="K93" s="15"/>
      <c r="L93" s="15"/>
      <c r="M93" s="15"/>
      <c r="N93" s="16"/>
      <c r="O93" s="16"/>
      <c r="P93" s="16"/>
      <c r="Q93" s="17"/>
      <c r="R93" s="17"/>
      <c r="S93" s="17"/>
      <c r="T93" s="17"/>
      <c r="U93" s="17"/>
      <c r="V93" s="17"/>
      <c r="W93" s="17"/>
      <c r="X93" s="17"/>
      <c r="Y93" s="17"/>
      <c r="Z93" s="7" t="str">
        <f aca="false">IF(COUNT(S93:T93)&lt;&gt;2,"",SUM(S93:T93))</f>
        <v/>
      </c>
      <c r="AA93" s="18" t="str">
        <f aca="false">IF(OR(NOT(ISNUMBER(Z93)),NOT(ISNUMBER(R93)),R93&lt;=0),"",Z93/R93)</f>
        <v/>
      </c>
      <c r="AB93" s="18" t="str">
        <f aca="false">IF(OR(COUNT(R93,V93)&lt;&gt;2,R93&lt;=0),"",V93/R93-1)</f>
        <v/>
      </c>
      <c r="AC93" s="19" t="str">
        <f aca="false">IF(COUNT(Q93,R93)&lt;&gt;2,"",IF(OR(Q93&lt;=0,R93&lt;=0),"NM",Q93/R93))</f>
        <v/>
      </c>
      <c r="AD93" s="19" t="str">
        <f aca="false">IF(COUNT(Q93,Z93)&lt;&gt;2,"",IF(OR(Q93&lt;=0,Z93&lt;=0),"NM",Q93/Z93))</f>
        <v/>
      </c>
      <c r="AE93" s="19" t="str">
        <f aca="false">IF(COUNT(Q93,U93)&lt;&gt;2,"",IF(OR(Q93&lt;=0,U93&lt;=0),"NM",Q93/U93))</f>
        <v/>
      </c>
      <c r="AF93" s="19" t="str">
        <f aca="false">IF(COUNT(Q93,V93)&lt;&gt;2,"",IF(OR(Q93&lt;=0,V93&lt;=0),"NM",Q93/V93))</f>
        <v/>
      </c>
      <c r="AG93" s="19" t="str">
        <f aca="false">IF(COUNT(Q93,W93)&lt;&gt;2,"",IF(OR(Q93&lt;=0,W93&lt;=0),"NM",Q93/W93))</f>
        <v/>
      </c>
      <c r="AH93" s="20" t="str">
        <f aca="false">IF(OR(NOT(ISNUMBER(Controls!$C$11)),Controls!$C$11&lt;1,Controls!$C$11&gt;5,Controls!$C$11&lt;&gt;INT(Controls!$C$11)),"",INDEX(AC93:AG93,1,Controls!$C$11))</f>
        <v/>
      </c>
      <c r="AI93" s="1" t="str">
        <f aca="false">IF(A93="","",IF(COUNTIFS($A$10:$A$309,A93)&lt;&gt;1,"Duplicate ID",IF(OR(B93&lt;&gt;Controls!$C$9,C93&lt;&gt;Controls!$C$10),"Other peer group",IF(OR(H93&lt;&gt;"Yes",G93="Excluded",G93="Adjacent",G93="Watchlist"),"Excluded",IF(OR(I93&lt;&gt;"Yes",D93="",E93="",J93="",K93="",L93="",X93="",Controls!$C$10="",Controls!$C$8="",Controls!$C$20="",Controls!$C$21="",M93&lt;&gt;Controls!$C$8,NOT(ISNUMBER(N93)),N93&lt;=0,N93&lt;&gt;Controls!$C$7,NOT(ISNUMBER(O93)),O93&gt;N93,AND(Controls!$C$11&gt;=4,OR(NOT(ISNUMBER(P93)),P93&lt;=N93)),AND(Controls!$C$11=2,T93&lt;&gt;0,Y93=""),AND(G93&lt;&gt;"Core",G93&lt;&gt;"Secondary")),"Review inputs / basis",IF(NOT(ISNUMBER(AH93)),"Missing / NM metric","Eligible"))))))</f>
        <v/>
      </c>
      <c r="AJ93" s="20" t="str">
        <f aca="false">IF(AND(AI93="Eligible",G93="Core"),AH93,"")</f>
        <v/>
      </c>
      <c r="AK93" s="20" t="str">
        <f aca="false">IF(AI93="Eligible",AH93,"")</f>
        <v/>
      </c>
      <c r="AL93" s="1" t="str">
        <f aca="false">IF(NOT(ISNUMBER(AJ93)),"",IF($A$6&lt;5,"Fewer than 5 core",IF(OR(AJ93&lt;$B$6-1.5*($D$6-$B$6),AJ93&gt;$D$6+1.5*($D$6-$B$6)),"Review outlier","Within IQR fences")))</f>
        <v/>
      </c>
      <c r="AM93" s="1"/>
      <c r="AN93" s="1"/>
      <c r="AO93" s="1"/>
      <c r="AP93" s="1"/>
    </row>
    <row r="94" customFormat="false" ht="24.75" hidden="false" customHeight="true" outlineLevel="0" collapsed="false">
      <c r="A94" s="15"/>
      <c r="B94" s="15"/>
      <c r="C94" s="15"/>
      <c r="D94" s="15"/>
      <c r="E94" s="15"/>
      <c r="F94" s="15"/>
      <c r="G94" s="15"/>
      <c r="H94" s="15"/>
      <c r="I94" s="15"/>
      <c r="J94" s="15"/>
      <c r="K94" s="15"/>
      <c r="L94" s="15"/>
      <c r="M94" s="15"/>
      <c r="N94" s="16"/>
      <c r="O94" s="16"/>
      <c r="P94" s="16"/>
      <c r="Q94" s="17"/>
      <c r="R94" s="17"/>
      <c r="S94" s="17"/>
      <c r="T94" s="17"/>
      <c r="U94" s="17"/>
      <c r="V94" s="17"/>
      <c r="W94" s="17"/>
      <c r="X94" s="17"/>
      <c r="Y94" s="17"/>
      <c r="Z94" s="7" t="str">
        <f aca="false">IF(COUNT(S94:T94)&lt;&gt;2,"",SUM(S94:T94))</f>
        <v/>
      </c>
      <c r="AA94" s="18" t="str">
        <f aca="false">IF(OR(NOT(ISNUMBER(Z94)),NOT(ISNUMBER(R94)),R94&lt;=0),"",Z94/R94)</f>
        <v/>
      </c>
      <c r="AB94" s="18" t="str">
        <f aca="false">IF(OR(COUNT(R94,V94)&lt;&gt;2,R94&lt;=0),"",V94/R94-1)</f>
        <v/>
      </c>
      <c r="AC94" s="19" t="str">
        <f aca="false">IF(COUNT(Q94,R94)&lt;&gt;2,"",IF(OR(Q94&lt;=0,R94&lt;=0),"NM",Q94/R94))</f>
        <v/>
      </c>
      <c r="AD94" s="19" t="str">
        <f aca="false">IF(COUNT(Q94,Z94)&lt;&gt;2,"",IF(OR(Q94&lt;=0,Z94&lt;=0),"NM",Q94/Z94))</f>
        <v/>
      </c>
      <c r="AE94" s="19" t="str">
        <f aca="false">IF(COUNT(Q94,U94)&lt;&gt;2,"",IF(OR(Q94&lt;=0,U94&lt;=0),"NM",Q94/U94))</f>
        <v/>
      </c>
      <c r="AF94" s="19" t="str">
        <f aca="false">IF(COUNT(Q94,V94)&lt;&gt;2,"",IF(OR(Q94&lt;=0,V94&lt;=0),"NM",Q94/V94))</f>
        <v/>
      </c>
      <c r="AG94" s="19" t="str">
        <f aca="false">IF(COUNT(Q94,W94)&lt;&gt;2,"",IF(OR(Q94&lt;=0,W94&lt;=0),"NM",Q94/W94))</f>
        <v/>
      </c>
      <c r="AH94" s="20" t="str">
        <f aca="false">IF(OR(NOT(ISNUMBER(Controls!$C$11)),Controls!$C$11&lt;1,Controls!$C$11&gt;5,Controls!$C$11&lt;&gt;INT(Controls!$C$11)),"",INDEX(AC94:AG94,1,Controls!$C$11))</f>
        <v/>
      </c>
      <c r="AI94" s="1" t="str">
        <f aca="false">IF(A94="","",IF(COUNTIFS($A$10:$A$309,A94)&lt;&gt;1,"Duplicate ID",IF(OR(B94&lt;&gt;Controls!$C$9,C94&lt;&gt;Controls!$C$10),"Other peer group",IF(OR(H94&lt;&gt;"Yes",G94="Excluded",G94="Adjacent",G94="Watchlist"),"Excluded",IF(OR(I94&lt;&gt;"Yes",D94="",E94="",J94="",K94="",L94="",X94="",Controls!$C$10="",Controls!$C$8="",Controls!$C$20="",Controls!$C$21="",M94&lt;&gt;Controls!$C$8,NOT(ISNUMBER(N94)),N94&lt;=0,N94&lt;&gt;Controls!$C$7,NOT(ISNUMBER(O94)),O94&gt;N94,AND(Controls!$C$11&gt;=4,OR(NOT(ISNUMBER(P94)),P94&lt;=N94)),AND(Controls!$C$11=2,T94&lt;&gt;0,Y94=""),AND(G94&lt;&gt;"Core",G94&lt;&gt;"Secondary")),"Review inputs / basis",IF(NOT(ISNUMBER(AH94)),"Missing / NM metric","Eligible"))))))</f>
        <v/>
      </c>
      <c r="AJ94" s="20" t="str">
        <f aca="false">IF(AND(AI94="Eligible",G94="Core"),AH94,"")</f>
        <v/>
      </c>
      <c r="AK94" s="20" t="str">
        <f aca="false">IF(AI94="Eligible",AH94,"")</f>
        <v/>
      </c>
      <c r="AL94" s="1" t="str">
        <f aca="false">IF(NOT(ISNUMBER(AJ94)),"",IF($A$6&lt;5,"Fewer than 5 core",IF(OR(AJ94&lt;$B$6-1.5*($D$6-$B$6),AJ94&gt;$D$6+1.5*($D$6-$B$6)),"Review outlier","Within IQR fences")))</f>
        <v/>
      </c>
      <c r="AM94" s="1"/>
      <c r="AN94" s="1"/>
      <c r="AO94" s="1"/>
      <c r="AP94" s="1"/>
    </row>
    <row r="95" customFormat="false" ht="24.75" hidden="false" customHeight="true" outlineLevel="0" collapsed="false">
      <c r="A95" s="15"/>
      <c r="B95" s="15"/>
      <c r="C95" s="15"/>
      <c r="D95" s="15"/>
      <c r="E95" s="15"/>
      <c r="F95" s="15"/>
      <c r="G95" s="15"/>
      <c r="H95" s="15"/>
      <c r="I95" s="15"/>
      <c r="J95" s="15"/>
      <c r="K95" s="15"/>
      <c r="L95" s="15"/>
      <c r="M95" s="15"/>
      <c r="N95" s="16"/>
      <c r="O95" s="16"/>
      <c r="P95" s="16"/>
      <c r="Q95" s="17"/>
      <c r="R95" s="17"/>
      <c r="S95" s="17"/>
      <c r="T95" s="17"/>
      <c r="U95" s="17"/>
      <c r="V95" s="17"/>
      <c r="W95" s="17"/>
      <c r="X95" s="17"/>
      <c r="Y95" s="17"/>
      <c r="Z95" s="7" t="str">
        <f aca="false">IF(COUNT(S95:T95)&lt;&gt;2,"",SUM(S95:T95))</f>
        <v/>
      </c>
      <c r="AA95" s="18" t="str">
        <f aca="false">IF(OR(NOT(ISNUMBER(Z95)),NOT(ISNUMBER(R95)),R95&lt;=0),"",Z95/R95)</f>
        <v/>
      </c>
      <c r="AB95" s="18" t="str">
        <f aca="false">IF(OR(COUNT(R95,V95)&lt;&gt;2,R95&lt;=0),"",V95/R95-1)</f>
        <v/>
      </c>
      <c r="AC95" s="19" t="str">
        <f aca="false">IF(COUNT(Q95,R95)&lt;&gt;2,"",IF(OR(Q95&lt;=0,R95&lt;=0),"NM",Q95/R95))</f>
        <v/>
      </c>
      <c r="AD95" s="19" t="str">
        <f aca="false">IF(COUNT(Q95,Z95)&lt;&gt;2,"",IF(OR(Q95&lt;=0,Z95&lt;=0),"NM",Q95/Z95))</f>
        <v/>
      </c>
      <c r="AE95" s="19" t="str">
        <f aca="false">IF(COUNT(Q95,U95)&lt;&gt;2,"",IF(OR(Q95&lt;=0,U95&lt;=0),"NM",Q95/U95))</f>
        <v/>
      </c>
      <c r="AF95" s="19" t="str">
        <f aca="false">IF(COUNT(Q95,V95)&lt;&gt;2,"",IF(OR(Q95&lt;=0,V95&lt;=0),"NM",Q95/V95))</f>
        <v/>
      </c>
      <c r="AG95" s="19" t="str">
        <f aca="false">IF(COUNT(Q95,W95)&lt;&gt;2,"",IF(OR(Q95&lt;=0,W95&lt;=0),"NM",Q95/W95))</f>
        <v/>
      </c>
      <c r="AH95" s="20" t="str">
        <f aca="false">IF(OR(NOT(ISNUMBER(Controls!$C$11)),Controls!$C$11&lt;1,Controls!$C$11&gt;5,Controls!$C$11&lt;&gt;INT(Controls!$C$11)),"",INDEX(AC95:AG95,1,Controls!$C$11))</f>
        <v/>
      </c>
      <c r="AI95" s="1" t="str">
        <f aca="false">IF(A95="","",IF(COUNTIFS($A$10:$A$309,A95)&lt;&gt;1,"Duplicate ID",IF(OR(B95&lt;&gt;Controls!$C$9,C95&lt;&gt;Controls!$C$10),"Other peer group",IF(OR(H95&lt;&gt;"Yes",G95="Excluded",G95="Adjacent",G95="Watchlist"),"Excluded",IF(OR(I95&lt;&gt;"Yes",D95="",E95="",J95="",K95="",L95="",X95="",Controls!$C$10="",Controls!$C$8="",Controls!$C$20="",Controls!$C$21="",M95&lt;&gt;Controls!$C$8,NOT(ISNUMBER(N95)),N95&lt;=0,N95&lt;&gt;Controls!$C$7,NOT(ISNUMBER(O95)),O95&gt;N95,AND(Controls!$C$11&gt;=4,OR(NOT(ISNUMBER(P95)),P95&lt;=N95)),AND(Controls!$C$11=2,T95&lt;&gt;0,Y95=""),AND(G95&lt;&gt;"Core",G95&lt;&gt;"Secondary")),"Review inputs / basis",IF(NOT(ISNUMBER(AH95)),"Missing / NM metric","Eligible"))))))</f>
        <v/>
      </c>
      <c r="AJ95" s="20" t="str">
        <f aca="false">IF(AND(AI95="Eligible",G95="Core"),AH95,"")</f>
        <v/>
      </c>
      <c r="AK95" s="20" t="str">
        <f aca="false">IF(AI95="Eligible",AH95,"")</f>
        <v/>
      </c>
      <c r="AL95" s="1" t="str">
        <f aca="false">IF(NOT(ISNUMBER(AJ95)),"",IF($A$6&lt;5,"Fewer than 5 core",IF(OR(AJ95&lt;$B$6-1.5*($D$6-$B$6),AJ95&gt;$D$6+1.5*($D$6-$B$6)),"Review outlier","Within IQR fences")))</f>
        <v/>
      </c>
      <c r="AM95" s="1"/>
      <c r="AN95" s="1"/>
      <c r="AO95" s="1"/>
      <c r="AP95" s="1"/>
    </row>
    <row r="96" customFormat="false" ht="24.75" hidden="false" customHeight="true" outlineLevel="0" collapsed="false">
      <c r="A96" s="15"/>
      <c r="B96" s="15"/>
      <c r="C96" s="15"/>
      <c r="D96" s="15"/>
      <c r="E96" s="15"/>
      <c r="F96" s="15"/>
      <c r="G96" s="15"/>
      <c r="H96" s="15"/>
      <c r="I96" s="15"/>
      <c r="J96" s="15"/>
      <c r="K96" s="15"/>
      <c r="L96" s="15"/>
      <c r="M96" s="15"/>
      <c r="N96" s="16"/>
      <c r="O96" s="16"/>
      <c r="P96" s="16"/>
      <c r="Q96" s="17"/>
      <c r="R96" s="17"/>
      <c r="S96" s="17"/>
      <c r="T96" s="17"/>
      <c r="U96" s="17"/>
      <c r="V96" s="17"/>
      <c r="W96" s="17"/>
      <c r="X96" s="17"/>
      <c r="Y96" s="17"/>
      <c r="Z96" s="7" t="str">
        <f aca="false">IF(COUNT(S96:T96)&lt;&gt;2,"",SUM(S96:T96))</f>
        <v/>
      </c>
      <c r="AA96" s="18" t="str">
        <f aca="false">IF(OR(NOT(ISNUMBER(Z96)),NOT(ISNUMBER(R96)),R96&lt;=0),"",Z96/R96)</f>
        <v/>
      </c>
      <c r="AB96" s="18" t="str">
        <f aca="false">IF(OR(COUNT(R96,V96)&lt;&gt;2,R96&lt;=0),"",V96/R96-1)</f>
        <v/>
      </c>
      <c r="AC96" s="19" t="str">
        <f aca="false">IF(COUNT(Q96,R96)&lt;&gt;2,"",IF(OR(Q96&lt;=0,R96&lt;=0),"NM",Q96/R96))</f>
        <v/>
      </c>
      <c r="AD96" s="19" t="str">
        <f aca="false">IF(COUNT(Q96,Z96)&lt;&gt;2,"",IF(OR(Q96&lt;=0,Z96&lt;=0),"NM",Q96/Z96))</f>
        <v/>
      </c>
      <c r="AE96" s="19" t="str">
        <f aca="false">IF(COUNT(Q96,U96)&lt;&gt;2,"",IF(OR(Q96&lt;=0,U96&lt;=0),"NM",Q96/U96))</f>
        <v/>
      </c>
      <c r="AF96" s="19" t="str">
        <f aca="false">IF(COUNT(Q96,V96)&lt;&gt;2,"",IF(OR(Q96&lt;=0,V96&lt;=0),"NM",Q96/V96))</f>
        <v/>
      </c>
      <c r="AG96" s="19" t="str">
        <f aca="false">IF(COUNT(Q96,W96)&lt;&gt;2,"",IF(OR(Q96&lt;=0,W96&lt;=0),"NM",Q96/W96))</f>
        <v/>
      </c>
      <c r="AH96" s="20" t="str">
        <f aca="false">IF(OR(NOT(ISNUMBER(Controls!$C$11)),Controls!$C$11&lt;1,Controls!$C$11&gt;5,Controls!$C$11&lt;&gt;INT(Controls!$C$11)),"",INDEX(AC96:AG96,1,Controls!$C$11))</f>
        <v/>
      </c>
      <c r="AI96" s="1" t="str">
        <f aca="false">IF(A96="","",IF(COUNTIFS($A$10:$A$309,A96)&lt;&gt;1,"Duplicate ID",IF(OR(B96&lt;&gt;Controls!$C$9,C96&lt;&gt;Controls!$C$10),"Other peer group",IF(OR(H96&lt;&gt;"Yes",G96="Excluded",G96="Adjacent",G96="Watchlist"),"Excluded",IF(OR(I96&lt;&gt;"Yes",D96="",E96="",J96="",K96="",L96="",X96="",Controls!$C$10="",Controls!$C$8="",Controls!$C$20="",Controls!$C$21="",M96&lt;&gt;Controls!$C$8,NOT(ISNUMBER(N96)),N96&lt;=0,N96&lt;&gt;Controls!$C$7,NOT(ISNUMBER(O96)),O96&gt;N96,AND(Controls!$C$11&gt;=4,OR(NOT(ISNUMBER(P96)),P96&lt;=N96)),AND(Controls!$C$11=2,T96&lt;&gt;0,Y96=""),AND(G96&lt;&gt;"Core",G96&lt;&gt;"Secondary")),"Review inputs / basis",IF(NOT(ISNUMBER(AH96)),"Missing / NM metric","Eligible"))))))</f>
        <v/>
      </c>
      <c r="AJ96" s="20" t="str">
        <f aca="false">IF(AND(AI96="Eligible",G96="Core"),AH96,"")</f>
        <v/>
      </c>
      <c r="AK96" s="20" t="str">
        <f aca="false">IF(AI96="Eligible",AH96,"")</f>
        <v/>
      </c>
      <c r="AL96" s="1" t="str">
        <f aca="false">IF(NOT(ISNUMBER(AJ96)),"",IF($A$6&lt;5,"Fewer than 5 core",IF(OR(AJ96&lt;$B$6-1.5*($D$6-$B$6),AJ96&gt;$D$6+1.5*($D$6-$B$6)),"Review outlier","Within IQR fences")))</f>
        <v/>
      </c>
      <c r="AM96" s="1"/>
      <c r="AN96" s="1"/>
      <c r="AO96" s="1"/>
      <c r="AP96" s="1"/>
    </row>
    <row r="97" customFormat="false" ht="24.75" hidden="false" customHeight="true" outlineLevel="0" collapsed="false">
      <c r="A97" s="15"/>
      <c r="B97" s="15"/>
      <c r="C97" s="15"/>
      <c r="D97" s="15"/>
      <c r="E97" s="15"/>
      <c r="F97" s="15"/>
      <c r="G97" s="15"/>
      <c r="H97" s="15"/>
      <c r="I97" s="15"/>
      <c r="J97" s="15"/>
      <c r="K97" s="15"/>
      <c r="L97" s="15"/>
      <c r="M97" s="15"/>
      <c r="N97" s="16"/>
      <c r="O97" s="16"/>
      <c r="P97" s="16"/>
      <c r="Q97" s="17"/>
      <c r="R97" s="17"/>
      <c r="S97" s="17"/>
      <c r="T97" s="17"/>
      <c r="U97" s="17"/>
      <c r="V97" s="17"/>
      <c r="W97" s="17"/>
      <c r="X97" s="17"/>
      <c r="Y97" s="17"/>
      <c r="Z97" s="7" t="str">
        <f aca="false">IF(COUNT(S97:T97)&lt;&gt;2,"",SUM(S97:T97))</f>
        <v/>
      </c>
      <c r="AA97" s="18" t="str">
        <f aca="false">IF(OR(NOT(ISNUMBER(Z97)),NOT(ISNUMBER(R97)),R97&lt;=0),"",Z97/R97)</f>
        <v/>
      </c>
      <c r="AB97" s="18" t="str">
        <f aca="false">IF(OR(COUNT(R97,V97)&lt;&gt;2,R97&lt;=0),"",V97/R97-1)</f>
        <v/>
      </c>
      <c r="AC97" s="19" t="str">
        <f aca="false">IF(COUNT(Q97,R97)&lt;&gt;2,"",IF(OR(Q97&lt;=0,R97&lt;=0),"NM",Q97/R97))</f>
        <v/>
      </c>
      <c r="AD97" s="19" t="str">
        <f aca="false">IF(COUNT(Q97,Z97)&lt;&gt;2,"",IF(OR(Q97&lt;=0,Z97&lt;=0),"NM",Q97/Z97))</f>
        <v/>
      </c>
      <c r="AE97" s="19" t="str">
        <f aca="false">IF(COUNT(Q97,U97)&lt;&gt;2,"",IF(OR(Q97&lt;=0,U97&lt;=0),"NM",Q97/U97))</f>
        <v/>
      </c>
      <c r="AF97" s="19" t="str">
        <f aca="false">IF(COUNT(Q97,V97)&lt;&gt;2,"",IF(OR(Q97&lt;=0,V97&lt;=0),"NM",Q97/V97))</f>
        <v/>
      </c>
      <c r="AG97" s="19" t="str">
        <f aca="false">IF(COUNT(Q97,W97)&lt;&gt;2,"",IF(OR(Q97&lt;=0,W97&lt;=0),"NM",Q97/W97))</f>
        <v/>
      </c>
      <c r="AH97" s="20" t="str">
        <f aca="false">IF(OR(NOT(ISNUMBER(Controls!$C$11)),Controls!$C$11&lt;1,Controls!$C$11&gt;5,Controls!$C$11&lt;&gt;INT(Controls!$C$11)),"",INDEX(AC97:AG97,1,Controls!$C$11))</f>
        <v/>
      </c>
      <c r="AI97" s="1" t="str">
        <f aca="false">IF(A97="","",IF(COUNTIFS($A$10:$A$309,A97)&lt;&gt;1,"Duplicate ID",IF(OR(B97&lt;&gt;Controls!$C$9,C97&lt;&gt;Controls!$C$10),"Other peer group",IF(OR(H97&lt;&gt;"Yes",G97="Excluded",G97="Adjacent",G97="Watchlist"),"Excluded",IF(OR(I97&lt;&gt;"Yes",D97="",E97="",J97="",K97="",L97="",X97="",Controls!$C$10="",Controls!$C$8="",Controls!$C$20="",Controls!$C$21="",M97&lt;&gt;Controls!$C$8,NOT(ISNUMBER(N97)),N97&lt;=0,N97&lt;&gt;Controls!$C$7,NOT(ISNUMBER(O97)),O97&gt;N97,AND(Controls!$C$11&gt;=4,OR(NOT(ISNUMBER(P97)),P97&lt;=N97)),AND(Controls!$C$11=2,T97&lt;&gt;0,Y97=""),AND(G97&lt;&gt;"Core",G97&lt;&gt;"Secondary")),"Review inputs / basis",IF(NOT(ISNUMBER(AH97)),"Missing / NM metric","Eligible"))))))</f>
        <v/>
      </c>
      <c r="AJ97" s="20" t="str">
        <f aca="false">IF(AND(AI97="Eligible",G97="Core"),AH97,"")</f>
        <v/>
      </c>
      <c r="AK97" s="20" t="str">
        <f aca="false">IF(AI97="Eligible",AH97,"")</f>
        <v/>
      </c>
      <c r="AL97" s="1" t="str">
        <f aca="false">IF(NOT(ISNUMBER(AJ97)),"",IF($A$6&lt;5,"Fewer than 5 core",IF(OR(AJ97&lt;$B$6-1.5*($D$6-$B$6),AJ97&gt;$D$6+1.5*($D$6-$B$6)),"Review outlier","Within IQR fences")))</f>
        <v/>
      </c>
      <c r="AM97" s="1"/>
      <c r="AN97" s="1"/>
      <c r="AO97" s="1"/>
      <c r="AP97" s="1"/>
    </row>
    <row r="98" customFormat="false" ht="24.75" hidden="false" customHeight="true" outlineLevel="0" collapsed="false">
      <c r="A98" s="15"/>
      <c r="B98" s="15"/>
      <c r="C98" s="15"/>
      <c r="D98" s="15"/>
      <c r="E98" s="15"/>
      <c r="F98" s="15"/>
      <c r="G98" s="15"/>
      <c r="H98" s="15"/>
      <c r="I98" s="15"/>
      <c r="J98" s="15"/>
      <c r="K98" s="15"/>
      <c r="L98" s="15"/>
      <c r="M98" s="15"/>
      <c r="N98" s="16"/>
      <c r="O98" s="16"/>
      <c r="P98" s="16"/>
      <c r="Q98" s="17"/>
      <c r="R98" s="17"/>
      <c r="S98" s="17"/>
      <c r="T98" s="17"/>
      <c r="U98" s="17"/>
      <c r="V98" s="17"/>
      <c r="W98" s="17"/>
      <c r="X98" s="17"/>
      <c r="Y98" s="17"/>
      <c r="Z98" s="7" t="str">
        <f aca="false">IF(COUNT(S98:T98)&lt;&gt;2,"",SUM(S98:T98))</f>
        <v/>
      </c>
      <c r="AA98" s="18" t="str">
        <f aca="false">IF(OR(NOT(ISNUMBER(Z98)),NOT(ISNUMBER(R98)),R98&lt;=0),"",Z98/R98)</f>
        <v/>
      </c>
      <c r="AB98" s="18" t="str">
        <f aca="false">IF(OR(COUNT(R98,V98)&lt;&gt;2,R98&lt;=0),"",V98/R98-1)</f>
        <v/>
      </c>
      <c r="AC98" s="19" t="str">
        <f aca="false">IF(COUNT(Q98,R98)&lt;&gt;2,"",IF(OR(Q98&lt;=0,R98&lt;=0),"NM",Q98/R98))</f>
        <v/>
      </c>
      <c r="AD98" s="19" t="str">
        <f aca="false">IF(COUNT(Q98,Z98)&lt;&gt;2,"",IF(OR(Q98&lt;=0,Z98&lt;=0),"NM",Q98/Z98))</f>
        <v/>
      </c>
      <c r="AE98" s="19" t="str">
        <f aca="false">IF(COUNT(Q98,U98)&lt;&gt;2,"",IF(OR(Q98&lt;=0,U98&lt;=0),"NM",Q98/U98))</f>
        <v/>
      </c>
      <c r="AF98" s="19" t="str">
        <f aca="false">IF(COUNT(Q98,V98)&lt;&gt;2,"",IF(OR(Q98&lt;=0,V98&lt;=0),"NM",Q98/V98))</f>
        <v/>
      </c>
      <c r="AG98" s="19" t="str">
        <f aca="false">IF(COUNT(Q98,W98)&lt;&gt;2,"",IF(OR(Q98&lt;=0,W98&lt;=0),"NM",Q98/W98))</f>
        <v/>
      </c>
      <c r="AH98" s="20" t="str">
        <f aca="false">IF(OR(NOT(ISNUMBER(Controls!$C$11)),Controls!$C$11&lt;1,Controls!$C$11&gt;5,Controls!$C$11&lt;&gt;INT(Controls!$C$11)),"",INDEX(AC98:AG98,1,Controls!$C$11))</f>
        <v/>
      </c>
      <c r="AI98" s="1" t="str">
        <f aca="false">IF(A98="","",IF(COUNTIFS($A$10:$A$309,A98)&lt;&gt;1,"Duplicate ID",IF(OR(B98&lt;&gt;Controls!$C$9,C98&lt;&gt;Controls!$C$10),"Other peer group",IF(OR(H98&lt;&gt;"Yes",G98="Excluded",G98="Adjacent",G98="Watchlist"),"Excluded",IF(OR(I98&lt;&gt;"Yes",D98="",E98="",J98="",K98="",L98="",X98="",Controls!$C$10="",Controls!$C$8="",Controls!$C$20="",Controls!$C$21="",M98&lt;&gt;Controls!$C$8,NOT(ISNUMBER(N98)),N98&lt;=0,N98&lt;&gt;Controls!$C$7,NOT(ISNUMBER(O98)),O98&gt;N98,AND(Controls!$C$11&gt;=4,OR(NOT(ISNUMBER(P98)),P98&lt;=N98)),AND(Controls!$C$11=2,T98&lt;&gt;0,Y98=""),AND(G98&lt;&gt;"Core",G98&lt;&gt;"Secondary")),"Review inputs / basis",IF(NOT(ISNUMBER(AH98)),"Missing / NM metric","Eligible"))))))</f>
        <v/>
      </c>
      <c r="AJ98" s="20" t="str">
        <f aca="false">IF(AND(AI98="Eligible",G98="Core"),AH98,"")</f>
        <v/>
      </c>
      <c r="AK98" s="20" t="str">
        <f aca="false">IF(AI98="Eligible",AH98,"")</f>
        <v/>
      </c>
      <c r="AL98" s="1" t="str">
        <f aca="false">IF(NOT(ISNUMBER(AJ98)),"",IF($A$6&lt;5,"Fewer than 5 core",IF(OR(AJ98&lt;$B$6-1.5*($D$6-$B$6),AJ98&gt;$D$6+1.5*($D$6-$B$6)),"Review outlier","Within IQR fences")))</f>
        <v/>
      </c>
      <c r="AM98" s="1"/>
      <c r="AN98" s="1"/>
      <c r="AO98" s="1"/>
      <c r="AP98" s="1"/>
    </row>
    <row r="99" customFormat="false" ht="24.75" hidden="false" customHeight="true" outlineLevel="0" collapsed="false">
      <c r="A99" s="15"/>
      <c r="B99" s="15"/>
      <c r="C99" s="15"/>
      <c r="D99" s="15"/>
      <c r="E99" s="15"/>
      <c r="F99" s="15"/>
      <c r="G99" s="15"/>
      <c r="H99" s="15"/>
      <c r="I99" s="15"/>
      <c r="J99" s="15"/>
      <c r="K99" s="15"/>
      <c r="L99" s="15"/>
      <c r="M99" s="15"/>
      <c r="N99" s="16"/>
      <c r="O99" s="16"/>
      <c r="P99" s="16"/>
      <c r="Q99" s="17"/>
      <c r="R99" s="17"/>
      <c r="S99" s="17"/>
      <c r="T99" s="17"/>
      <c r="U99" s="17"/>
      <c r="V99" s="17"/>
      <c r="W99" s="17"/>
      <c r="X99" s="17"/>
      <c r="Y99" s="17"/>
      <c r="Z99" s="7" t="str">
        <f aca="false">IF(COUNT(S99:T99)&lt;&gt;2,"",SUM(S99:T99))</f>
        <v/>
      </c>
      <c r="AA99" s="18" t="str">
        <f aca="false">IF(OR(NOT(ISNUMBER(Z99)),NOT(ISNUMBER(R99)),R99&lt;=0),"",Z99/R99)</f>
        <v/>
      </c>
      <c r="AB99" s="18" t="str">
        <f aca="false">IF(OR(COUNT(R99,V99)&lt;&gt;2,R99&lt;=0),"",V99/R99-1)</f>
        <v/>
      </c>
      <c r="AC99" s="19" t="str">
        <f aca="false">IF(COUNT(Q99,R99)&lt;&gt;2,"",IF(OR(Q99&lt;=0,R99&lt;=0),"NM",Q99/R99))</f>
        <v/>
      </c>
      <c r="AD99" s="19" t="str">
        <f aca="false">IF(COUNT(Q99,Z99)&lt;&gt;2,"",IF(OR(Q99&lt;=0,Z99&lt;=0),"NM",Q99/Z99))</f>
        <v/>
      </c>
      <c r="AE99" s="19" t="str">
        <f aca="false">IF(COUNT(Q99,U99)&lt;&gt;2,"",IF(OR(Q99&lt;=0,U99&lt;=0),"NM",Q99/U99))</f>
        <v/>
      </c>
      <c r="AF99" s="19" t="str">
        <f aca="false">IF(COUNT(Q99,V99)&lt;&gt;2,"",IF(OR(Q99&lt;=0,V99&lt;=0),"NM",Q99/V99))</f>
        <v/>
      </c>
      <c r="AG99" s="19" t="str">
        <f aca="false">IF(COUNT(Q99,W99)&lt;&gt;2,"",IF(OR(Q99&lt;=0,W99&lt;=0),"NM",Q99/W99))</f>
        <v/>
      </c>
      <c r="AH99" s="20" t="str">
        <f aca="false">IF(OR(NOT(ISNUMBER(Controls!$C$11)),Controls!$C$11&lt;1,Controls!$C$11&gt;5,Controls!$C$11&lt;&gt;INT(Controls!$C$11)),"",INDEX(AC99:AG99,1,Controls!$C$11))</f>
        <v/>
      </c>
      <c r="AI99" s="1" t="str">
        <f aca="false">IF(A99="","",IF(COUNTIFS($A$10:$A$309,A99)&lt;&gt;1,"Duplicate ID",IF(OR(B99&lt;&gt;Controls!$C$9,C99&lt;&gt;Controls!$C$10),"Other peer group",IF(OR(H99&lt;&gt;"Yes",G99="Excluded",G99="Adjacent",G99="Watchlist"),"Excluded",IF(OR(I99&lt;&gt;"Yes",D99="",E99="",J99="",K99="",L99="",X99="",Controls!$C$10="",Controls!$C$8="",Controls!$C$20="",Controls!$C$21="",M99&lt;&gt;Controls!$C$8,NOT(ISNUMBER(N99)),N99&lt;=0,N99&lt;&gt;Controls!$C$7,NOT(ISNUMBER(O99)),O99&gt;N99,AND(Controls!$C$11&gt;=4,OR(NOT(ISNUMBER(P99)),P99&lt;=N99)),AND(Controls!$C$11=2,T99&lt;&gt;0,Y99=""),AND(G99&lt;&gt;"Core",G99&lt;&gt;"Secondary")),"Review inputs / basis",IF(NOT(ISNUMBER(AH99)),"Missing / NM metric","Eligible"))))))</f>
        <v/>
      </c>
      <c r="AJ99" s="20" t="str">
        <f aca="false">IF(AND(AI99="Eligible",G99="Core"),AH99,"")</f>
        <v/>
      </c>
      <c r="AK99" s="20" t="str">
        <f aca="false">IF(AI99="Eligible",AH99,"")</f>
        <v/>
      </c>
      <c r="AL99" s="1" t="str">
        <f aca="false">IF(NOT(ISNUMBER(AJ99)),"",IF($A$6&lt;5,"Fewer than 5 core",IF(OR(AJ99&lt;$B$6-1.5*($D$6-$B$6),AJ99&gt;$D$6+1.5*($D$6-$B$6)),"Review outlier","Within IQR fences")))</f>
        <v/>
      </c>
      <c r="AM99" s="1"/>
      <c r="AN99" s="1"/>
      <c r="AO99" s="1"/>
      <c r="AP99" s="1"/>
    </row>
    <row r="100" customFormat="false" ht="24.75" hidden="false" customHeight="true" outlineLevel="0" collapsed="false">
      <c r="A100" s="15"/>
      <c r="B100" s="15"/>
      <c r="C100" s="15"/>
      <c r="D100" s="15"/>
      <c r="E100" s="15"/>
      <c r="F100" s="15"/>
      <c r="G100" s="15"/>
      <c r="H100" s="15"/>
      <c r="I100" s="15"/>
      <c r="J100" s="15"/>
      <c r="K100" s="15"/>
      <c r="L100" s="15"/>
      <c r="M100" s="15"/>
      <c r="N100" s="16"/>
      <c r="O100" s="16"/>
      <c r="P100" s="16"/>
      <c r="Q100" s="17"/>
      <c r="R100" s="17"/>
      <c r="S100" s="17"/>
      <c r="T100" s="17"/>
      <c r="U100" s="17"/>
      <c r="V100" s="17"/>
      <c r="W100" s="17"/>
      <c r="X100" s="17"/>
      <c r="Y100" s="17"/>
      <c r="Z100" s="7" t="str">
        <f aca="false">IF(COUNT(S100:T100)&lt;&gt;2,"",SUM(S100:T100))</f>
        <v/>
      </c>
      <c r="AA100" s="18" t="str">
        <f aca="false">IF(OR(NOT(ISNUMBER(Z100)),NOT(ISNUMBER(R100)),R100&lt;=0),"",Z100/R100)</f>
        <v/>
      </c>
      <c r="AB100" s="18" t="str">
        <f aca="false">IF(OR(COUNT(R100,V100)&lt;&gt;2,R100&lt;=0),"",V100/R100-1)</f>
        <v/>
      </c>
      <c r="AC100" s="19" t="str">
        <f aca="false">IF(COUNT(Q100,R100)&lt;&gt;2,"",IF(OR(Q100&lt;=0,R100&lt;=0),"NM",Q100/R100))</f>
        <v/>
      </c>
      <c r="AD100" s="19" t="str">
        <f aca="false">IF(COUNT(Q100,Z100)&lt;&gt;2,"",IF(OR(Q100&lt;=0,Z100&lt;=0),"NM",Q100/Z100))</f>
        <v/>
      </c>
      <c r="AE100" s="19" t="str">
        <f aca="false">IF(COUNT(Q100,U100)&lt;&gt;2,"",IF(OR(Q100&lt;=0,U100&lt;=0),"NM",Q100/U100))</f>
        <v/>
      </c>
      <c r="AF100" s="19" t="str">
        <f aca="false">IF(COUNT(Q100,V100)&lt;&gt;2,"",IF(OR(Q100&lt;=0,V100&lt;=0),"NM",Q100/V100))</f>
        <v/>
      </c>
      <c r="AG100" s="19" t="str">
        <f aca="false">IF(COUNT(Q100,W100)&lt;&gt;2,"",IF(OR(Q100&lt;=0,W100&lt;=0),"NM",Q100/W100))</f>
        <v/>
      </c>
      <c r="AH100" s="20" t="str">
        <f aca="false">IF(OR(NOT(ISNUMBER(Controls!$C$11)),Controls!$C$11&lt;1,Controls!$C$11&gt;5,Controls!$C$11&lt;&gt;INT(Controls!$C$11)),"",INDEX(AC100:AG100,1,Controls!$C$11))</f>
        <v/>
      </c>
      <c r="AI100" s="1" t="str">
        <f aca="false">IF(A100="","",IF(COUNTIFS($A$10:$A$309,A100)&lt;&gt;1,"Duplicate ID",IF(OR(B100&lt;&gt;Controls!$C$9,C100&lt;&gt;Controls!$C$10),"Other peer group",IF(OR(H100&lt;&gt;"Yes",G100="Excluded",G100="Adjacent",G100="Watchlist"),"Excluded",IF(OR(I100&lt;&gt;"Yes",D100="",E100="",J100="",K100="",L100="",X100="",Controls!$C$10="",Controls!$C$8="",Controls!$C$20="",Controls!$C$21="",M100&lt;&gt;Controls!$C$8,NOT(ISNUMBER(N100)),N100&lt;=0,N100&lt;&gt;Controls!$C$7,NOT(ISNUMBER(O100)),O100&gt;N100,AND(Controls!$C$11&gt;=4,OR(NOT(ISNUMBER(P100)),P100&lt;=N100)),AND(Controls!$C$11=2,T100&lt;&gt;0,Y100=""),AND(G100&lt;&gt;"Core",G100&lt;&gt;"Secondary")),"Review inputs / basis",IF(NOT(ISNUMBER(AH100)),"Missing / NM metric","Eligible"))))))</f>
        <v/>
      </c>
      <c r="AJ100" s="20" t="str">
        <f aca="false">IF(AND(AI100="Eligible",G100="Core"),AH100,"")</f>
        <v/>
      </c>
      <c r="AK100" s="20" t="str">
        <f aca="false">IF(AI100="Eligible",AH100,"")</f>
        <v/>
      </c>
      <c r="AL100" s="1" t="str">
        <f aca="false">IF(NOT(ISNUMBER(AJ100)),"",IF($A$6&lt;5,"Fewer than 5 core",IF(OR(AJ100&lt;$B$6-1.5*($D$6-$B$6),AJ100&gt;$D$6+1.5*($D$6-$B$6)),"Review outlier","Within IQR fences")))</f>
        <v/>
      </c>
      <c r="AM100" s="1"/>
      <c r="AN100" s="1"/>
      <c r="AO100" s="1"/>
      <c r="AP100" s="1"/>
    </row>
    <row r="101" customFormat="false" ht="24.75" hidden="false" customHeight="true" outlineLevel="0" collapsed="false">
      <c r="A101" s="15"/>
      <c r="B101" s="15"/>
      <c r="C101" s="15"/>
      <c r="D101" s="15"/>
      <c r="E101" s="15"/>
      <c r="F101" s="15"/>
      <c r="G101" s="15"/>
      <c r="H101" s="15"/>
      <c r="I101" s="15"/>
      <c r="J101" s="15"/>
      <c r="K101" s="15"/>
      <c r="L101" s="15"/>
      <c r="M101" s="15"/>
      <c r="N101" s="16"/>
      <c r="O101" s="16"/>
      <c r="P101" s="16"/>
      <c r="Q101" s="17"/>
      <c r="R101" s="17"/>
      <c r="S101" s="17"/>
      <c r="T101" s="17"/>
      <c r="U101" s="17"/>
      <c r="V101" s="17"/>
      <c r="W101" s="17"/>
      <c r="X101" s="17"/>
      <c r="Y101" s="17"/>
      <c r="Z101" s="7" t="str">
        <f aca="false">IF(COUNT(S101:T101)&lt;&gt;2,"",SUM(S101:T101))</f>
        <v/>
      </c>
      <c r="AA101" s="18" t="str">
        <f aca="false">IF(OR(NOT(ISNUMBER(Z101)),NOT(ISNUMBER(R101)),R101&lt;=0),"",Z101/R101)</f>
        <v/>
      </c>
      <c r="AB101" s="18" t="str">
        <f aca="false">IF(OR(COUNT(R101,V101)&lt;&gt;2,R101&lt;=0),"",V101/R101-1)</f>
        <v/>
      </c>
      <c r="AC101" s="19" t="str">
        <f aca="false">IF(COUNT(Q101,R101)&lt;&gt;2,"",IF(OR(Q101&lt;=0,R101&lt;=0),"NM",Q101/R101))</f>
        <v/>
      </c>
      <c r="AD101" s="19" t="str">
        <f aca="false">IF(COUNT(Q101,Z101)&lt;&gt;2,"",IF(OR(Q101&lt;=0,Z101&lt;=0),"NM",Q101/Z101))</f>
        <v/>
      </c>
      <c r="AE101" s="19" t="str">
        <f aca="false">IF(COUNT(Q101,U101)&lt;&gt;2,"",IF(OR(Q101&lt;=0,U101&lt;=0),"NM",Q101/U101))</f>
        <v/>
      </c>
      <c r="AF101" s="19" t="str">
        <f aca="false">IF(COUNT(Q101,V101)&lt;&gt;2,"",IF(OR(Q101&lt;=0,V101&lt;=0),"NM",Q101/V101))</f>
        <v/>
      </c>
      <c r="AG101" s="19" t="str">
        <f aca="false">IF(COUNT(Q101,W101)&lt;&gt;2,"",IF(OR(Q101&lt;=0,W101&lt;=0),"NM",Q101/W101))</f>
        <v/>
      </c>
      <c r="AH101" s="20" t="str">
        <f aca="false">IF(OR(NOT(ISNUMBER(Controls!$C$11)),Controls!$C$11&lt;1,Controls!$C$11&gt;5,Controls!$C$11&lt;&gt;INT(Controls!$C$11)),"",INDEX(AC101:AG101,1,Controls!$C$11))</f>
        <v/>
      </c>
      <c r="AI101" s="1" t="str">
        <f aca="false">IF(A101="","",IF(COUNTIFS($A$10:$A$309,A101)&lt;&gt;1,"Duplicate ID",IF(OR(B101&lt;&gt;Controls!$C$9,C101&lt;&gt;Controls!$C$10),"Other peer group",IF(OR(H101&lt;&gt;"Yes",G101="Excluded",G101="Adjacent",G101="Watchlist"),"Excluded",IF(OR(I101&lt;&gt;"Yes",D101="",E101="",J101="",K101="",L101="",X101="",Controls!$C$10="",Controls!$C$8="",Controls!$C$20="",Controls!$C$21="",M101&lt;&gt;Controls!$C$8,NOT(ISNUMBER(N101)),N101&lt;=0,N101&lt;&gt;Controls!$C$7,NOT(ISNUMBER(O101)),O101&gt;N101,AND(Controls!$C$11&gt;=4,OR(NOT(ISNUMBER(P101)),P101&lt;=N101)),AND(Controls!$C$11=2,T101&lt;&gt;0,Y101=""),AND(G101&lt;&gt;"Core",G101&lt;&gt;"Secondary")),"Review inputs / basis",IF(NOT(ISNUMBER(AH101)),"Missing / NM metric","Eligible"))))))</f>
        <v/>
      </c>
      <c r="AJ101" s="20" t="str">
        <f aca="false">IF(AND(AI101="Eligible",G101="Core"),AH101,"")</f>
        <v/>
      </c>
      <c r="AK101" s="20" t="str">
        <f aca="false">IF(AI101="Eligible",AH101,"")</f>
        <v/>
      </c>
      <c r="AL101" s="1" t="str">
        <f aca="false">IF(NOT(ISNUMBER(AJ101)),"",IF($A$6&lt;5,"Fewer than 5 core",IF(OR(AJ101&lt;$B$6-1.5*($D$6-$B$6),AJ101&gt;$D$6+1.5*($D$6-$B$6)),"Review outlier","Within IQR fences")))</f>
        <v/>
      </c>
      <c r="AM101" s="1"/>
      <c r="AN101" s="1"/>
      <c r="AO101" s="1"/>
      <c r="AP101" s="1"/>
    </row>
    <row r="102" customFormat="false" ht="24.75" hidden="false" customHeight="true" outlineLevel="0" collapsed="false">
      <c r="A102" s="15"/>
      <c r="B102" s="15"/>
      <c r="C102" s="15"/>
      <c r="D102" s="15"/>
      <c r="E102" s="15"/>
      <c r="F102" s="15"/>
      <c r="G102" s="15"/>
      <c r="H102" s="15"/>
      <c r="I102" s="15"/>
      <c r="J102" s="15"/>
      <c r="K102" s="15"/>
      <c r="L102" s="15"/>
      <c r="M102" s="15"/>
      <c r="N102" s="16"/>
      <c r="O102" s="16"/>
      <c r="P102" s="16"/>
      <c r="Q102" s="17"/>
      <c r="R102" s="17"/>
      <c r="S102" s="17"/>
      <c r="T102" s="17"/>
      <c r="U102" s="17"/>
      <c r="V102" s="17"/>
      <c r="W102" s="17"/>
      <c r="X102" s="17"/>
      <c r="Y102" s="17"/>
      <c r="Z102" s="7" t="str">
        <f aca="false">IF(COUNT(S102:T102)&lt;&gt;2,"",SUM(S102:T102))</f>
        <v/>
      </c>
      <c r="AA102" s="18" t="str">
        <f aca="false">IF(OR(NOT(ISNUMBER(Z102)),NOT(ISNUMBER(R102)),R102&lt;=0),"",Z102/R102)</f>
        <v/>
      </c>
      <c r="AB102" s="18" t="str">
        <f aca="false">IF(OR(COUNT(R102,V102)&lt;&gt;2,R102&lt;=0),"",V102/R102-1)</f>
        <v/>
      </c>
      <c r="AC102" s="19" t="str">
        <f aca="false">IF(COUNT(Q102,R102)&lt;&gt;2,"",IF(OR(Q102&lt;=0,R102&lt;=0),"NM",Q102/R102))</f>
        <v/>
      </c>
      <c r="AD102" s="19" t="str">
        <f aca="false">IF(COUNT(Q102,Z102)&lt;&gt;2,"",IF(OR(Q102&lt;=0,Z102&lt;=0),"NM",Q102/Z102))</f>
        <v/>
      </c>
      <c r="AE102" s="19" t="str">
        <f aca="false">IF(COUNT(Q102,U102)&lt;&gt;2,"",IF(OR(Q102&lt;=0,U102&lt;=0),"NM",Q102/U102))</f>
        <v/>
      </c>
      <c r="AF102" s="19" t="str">
        <f aca="false">IF(COUNT(Q102,V102)&lt;&gt;2,"",IF(OR(Q102&lt;=0,V102&lt;=0),"NM",Q102/V102))</f>
        <v/>
      </c>
      <c r="AG102" s="19" t="str">
        <f aca="false">IF(COUNT(Q102,W102)&lt;&gt;2,"",IF(OR(Q102&lt;=0,W102&lt;=0),"NM",Q102/W102))</f>
        <v/>
      </c>
      <c r="AH102" s="20" t="str">
        <f aca="false">IF(OR(NOT(ISNUMBER(Controls!$C$11)),Controls!$C$11&lt;1,Controls!$C$11&gt;5,Controls!$C$11&lt;&gt;INT(Controls!$C$11)),"",INDEX(AC102:AG102,1,Controls!$C$11))</f>
        <v/>
      </c>
      <c r="AI102" s="1" t="str">
        <f aca="false">IF(A102="","",IF(COUNTIFS($A$10:$A$309,A102)&lt;&gt;1,"Duplicate ID",IF(OR(B102&lt;&gt;Controls!$C$9,C102&lt;&gt;Controls!$C$10),"Other peer group",IF(OR(H102&lt;&gt;"Yes",G102="Excluded",G102="Adjacent",G102="Watchlist"),"Excluded",IF(OR(I102&lt;&gt;"Yes",D102="",E102="",J102="",K102="",L102="",X102="",Controls!$C$10="",Controls!$C$8="",Controls!$C$20="",Controls!$C$21="",M102&lt;&gt;Controls!$C$8,NOT(ISNUMBER(N102)),N102&lt;=0,N102&lt;&gt;Controls!$C$7,NOT(ISNUMBER(O102)),O102&gt;N102,AND(Controls!$C$11&gt;=4,OR(NOT(ISNUMBER(P102)),P102&lt;=N102)),AND(Controls!$C$11=2,T102&lt;&gt;0,Y102=""),AND(G102&lt;&gt;"Core",G102&lt;&gt;"Secondary")),"Review inputs / basis",IF(NOT(ISNUMBER(AH102)),"Missing / NM metric","Eligible"))))))</f>
        <v/>
      </c>
      <c r="AJ102" s="20" t="str">
        <f aca="false">IF(AND(AI102="Eligible",G102="Core"),AH102,"")</f>
        <v/>
      </c>
      <c r="AK102" s="20" t="str">
        <f aca="false">IF(AI102="Eligible",AH102,"")</f>
        <v/>
      </c>
      <c r="AL102" s="1" t="str">
        <f aca="false">IF(NOT(ISNUMBER(AJ102)),"",IF($A$6&lt;5,"Fewer than 5 core",IF(OR(AJ102&lt;$B$6-1.5*($D$6-$B$6),AJ102&gt;$D$6+1.5*($D$6-$B$6)),"Review outlier","Within IQR fences")))</f>
        <v/>
      </c>
      <c r="AM102" s="1"/>
      <c r="AN102" s="1"/>
      <c r="AO102" s="1"/>
      <c r="AP102" s="1"/>
    </row>
    <row r="103" customFormat="false" ht="24.75" hidden="false" customHeight="true" outlineLevel="0" collapsed="false">
      <c r="A103" s="15"/>
      <c r="B103" s="15"/>
      <c r="C103" s="15"/>
      <c r="D103" s="15"/>
      <c r="E103" s="15"/>
      <c r="F103" s="15"/>
      <c r="G103" s="15"/>
      <c r="H103" s="15"/>
      <c r="I103" s="15"/>
      <c r="J103" s="15"/>
      <c r="K103" s="15"/>
      <c r="L103" s="15"/>
      <c r="M103" s="15"/>
      <c r="N103" s="16"/>
      <c r="O103" s="16"/>
      <c r="P103" s="16"/>
      <c r="Q103" s="17"/>
      <c r="R103" s="17"/>
      <c r="S103" s="17"/>
      <c r="T103" s="17"/>
      <c r="U103" s="17"/>
      <c r="V103" s="17"/>
      <c r="W103" s="17"/>
      <c r="X103" s="17"/>
      <c r="Y103" s="17"/>
      <c r="Z103" s="7" t="str">
        <f aca="false">IF(COUNT(S103:T103)&lt;&gt;2,"",SUM(S103:T103))</f>
        <v/>
      </c>
      <c r="AA103" s="18" t="str">
        <f aca="false">IF(OR(NOT(ISNUMBER(Z103)),NOT(ISNUMBER(R103)),R103&lt;=0),"",Z103/R103)</f>
        <v/>
      </c>
      <c r="AB103" s="18" t="str">
        <f aca="false">IF(OR(COUNT(R103,V103)&lt;&gt;2,R103&lt;=0),"",V103/R103-1)</f>
        <v/>
      </c>
      <c r="AC103" s="19" t="str">
        <f aca="false">IF(COUNT(Q103,R103)&lt;&gt;2,"",IF(OR(Q103&lt;=0,R103&lt;=0),"NM",Q103/R103))</f>
        <v/>
      </c>
      <c r="AD103" s="19" t="str">
        <f aca="false">IF(COUNT(Q103,Z103)&lt;&gt;2,"",IF(OR(Q103&lt;=0,Z103&lt;=0),"NM",Q103/Z103))</f>
        <v/>
      </c>
      <c r="AE103" s="19" t="str">
        <f aca="false">IF(COUNT(Q103,U103)&lt;&gt;2,"",IF(OR(Q103&lt;=0,U103&lt;=0),"NM",Q103/U103))</f>
        <v/>
      </c>
      <c r="AF103" s="19" t="str">
        <f aca="false">IF(COUNT(Q103,V103)&lt;&gt;2,"",IF(OR(Q103&lt;=0,V103&lt;=0),"NM",Q103/V103))</f>
        <v/>
      </c>
      <c r="AG103" s="19" t="str">
        <f aca="false">IF(COUNT(Q103,W103)&lt;&gt;2,"",IF(OR(Q103&lt;=0,W103&lt;=0),"NM",Q103/W103))</f>
        <v/>
      </c>
      <c r="AH103" s="20" t="str">
        <f aca="false">IF(OR(NOT(ISNUMBER(Controls!$C$11)),Controls!$C$11&lt;1,Controls!$C$11&gt;5,Controls!$C$11&lt;&gt;INT(Controls!$C$11)),"",INDEX(AC103:AG103,1,Controls!$C$11))</f>
        <v/>
      </c>
      <c r="AI103" s="1" t="str">
        <f aca="false">IF(A103="","",IF(COUNTIFS($A$10:$A$309,A103)&lt;&gt;1,"Duplicate ID",IF(OR(B103&lt;&gt;Controls!$C$9,C103&lt;&gt;Controls!$C$10),"Other peer group",IF(OR(H103&lt;&gt;"Yes",G103="Excluded",G103="Adjacent",G103="Watchlist"),"Excluded",IF(OR(I103&lt;&gt;"Yes",D103="",E103="",J103="",K103="",L103="",X103="",Controls!$C$10="",Controls!$C$8="",Controls!$C$20="",Controls!$C$21="",M103&lt;&gt;Controls!$C$8,NOT(ISNUMBER(N103)),N103&lt;=0,N103&lt;&gt;Controls!$C$7,NOT(ISNUMBER(O103)),O103&gt;N103,AND(Controls!$C$11&gt;=4,OR(NOT(ISNUMBER(P103)),P103&lt;=N103)),AND(Controls!$C$11=2,T103&lt;&gt;0,Y103=""),AND(G103&lt;&gt;"Core",G103&lt;&gt;"Secondary")),"Review inputs / basis",IF(NOT(ISNUMBER(AH103)),"Missing / NM metric","Eligible"))))))</f>
        <v/>
      </c>
      <c r="AJ103" s="20" t="str">
        <f aca="false">IF(AND(AI103="Eligible",G103="Core"),AH103,"")</f>
        <v/>
      </c>
      <c r="AK103" s="20" t="str">
        <f aca="false">IF(AI103="Eligible",AH103,"")</f>
        <v/>
      </c>
      <c r="AL103" s="1" t="str">
        <f aca="false">IF(NOT(ISNUMBER(AJ103)),"",IF($A$6&lt;5,"Fewer than 5 core",IF(OR(AJ103&lt;$B$6-1.5*($D$6-$B$6),AJ103&gt;$D$6+1.5*($D$6-$B$6)),"Review outlier","Within IQR fences")))</f>
        <v/>
      </c>
      <c r="AM103" s="1"/>
      <c r="AN103" s="1"/>
      <c r="AO103" s="1"/>
      <c r="AP103" s="1"/>
    </row>
    <row r="104" customFormat="false" ht="24.75" hidden="false" customHeight="true" outlineLevel="0" collapsed="false">
      <c r="A104" s="15"/>
      <c r="B104" s="15"/>
      <c r="C104" s="15"/>
      <c r="D104" s="15"/>
      <c r="E104" s="15"/>
      <c r="F104" s="15"/>
      <c r="G104" s="15"/>
      <c r="H104" s="15"/>
      <c r="I104" s="15"/>
      <c r="J104" s="15"/>
      <c r="K104" s="15"/>
      <c r="L104" s="15"/>
      <c r="M104" s="15"/>
      <c r="N104" s="16"/>
      <c r="O104" s="16"/>
      <c r="P104" s="16"/>
      <c r="Q104" s="17"/>
      <c r="R104" s="17"/>
      <c r="S104" s="17"/>
      <c r="T104" s="17"/>
      <c r="U104" s="17"/>
      <c r="V104" s="17"/>
      <c r="W104" s="17"/>
      <c r="X104" s="17"/>
      <c r="Y104" s="17"/>
      <c r="Z104" s="7" t="str">
        <f aca="false">IF(COUNT(S104:T104)&lt;&gt;2,"",SUM(S104:T104))</f>
        <v/>
      </c>
      <c r="AA104" s="18" t="str">
        <f aca="false">IF(OR(NOT(ISNUMBER(Z104)),NOT(ISNUMBER(R104)),R104&lt;=0),"",Z104/R104)</f>
        <v/>
      </c>
      <c r="AB104" s="18" t="str">
        <f aca="false">IF(OR(COUNT(R104,V104)&lt;&gt;2,R104&lt;=0),"",V104/R104-1)</f>
        <v/>
      </c>
      <c r="AC104" s="19" t="str">
        <f aca="false">IF(COUNT(Q104,R104)&lt;&gt;2,"",IF(OR(Q104&lt;=0,R104&lt;=0),"NM",Q104/R104))</f>
        <v/>
      </c>
      <c r="AD104" s="19" t="str">
        <f aca="false">IF(COUNT(Q104,Z104)&lt;&gt;2,"",IF(OR(Q104&lt;=0,Z104&lt;=0),"NM",Q104/Z104))</f>
        <v/>
      </c>
      <c r="AE104" s="19" t="str">
        <f aca="false">IF(COUNT(Q104,U104)&lt;&gt;2,"",IF(OR(Q104&lt;=0,U104&lt;=0),"NM",Q104/U104))</f>
        <v/>
      </c>
      <c r="AF104" s="19" t="str">
        <f aca="false">IF(COUNT(Q104,V104)&lt;&gt;2,"",IF(OR(Q104&lt;=0,V104&lt;=0),"NM",Q104/V104))</f>
        <v/>
      </c>
      <c r="AG104" s="19" t="str">
        <f aca="false">IF(COUNT(Q104,W104)&lt;&gt;2,"",IF(OR(Q104&lt;=0,W104&lt;=0),"NM",Q104/W104))</f>
        <v/>
      </c>
      <c r="AH104" s="20" t="str">
        <f aca="false">IF(OR(NOT(ISNUMBER(Controls!$C$11)),Controls!$C$11&lt;1,Controls!$C$11&gt;5,Controls!$C$11&lt;&gt;INT(Controls!$C$11)),"",INDEX(AC104:AG104,1,Controls!$C$11))</f>
        <v/>
      </c>
      <c r="AI104" s="1" t="str">
        <f aca="false">IF(A104="","",IF(COUNTIFS($A$10:$A$309,A104)&lt;&gt;1,"Duplicate ID",IF(OR(B104&lt;&gt;Controls!$C$9,C104&lt;&gt;Controls!$C$10),"Other peer group",IF(OR(H104&lt;&gt;"Yes",G104="Excluded",G104="Adjacent",G104="Watchlist"),"Excluded",IF(OR(I104&lt;&gt;"Yes",D104="",E104="",J104="",K104="",L104="",X104="",Controls!$C$10="",Controls!$C$8="",Controls!$C$20="",Controls!$C$21="",M104&lt;&gt;Controls!$C$8,NOT(ISNUMBER(N104)),N104&lt;=0,N104&lt;&gt;Controls!$C$7,NOT(ISNUMBER(O104)),O104&gt;N104,AND(Controls!$C$11&gt;=4,OR(NOT(ISNUMBER(P104)),P104&lt;=N104)),AND(Controls!$C$11=2,T104&lt;&gt;0,Y104=""),AND(G104&lt;&gt;"Core",G104&lt;&gt;"Secondary")),"Review inputs / basis",IF(NOT(ISNUMBER(AH104)),"Missing / NM metric","Eligible"))))))</f>
        <v/>
      </c>
      <c r="AJ104" s="20" t="str">
        <f aca="false">IF(AND(AI104="Eligible",G104="Core"),AH104,"")</f>
        <v/>
      </c>
      <c r="AK104" s="20" t="str">
        <f aca="false">IF(AI104="Eligible",AH104,"")</f>
        <v/>
      </c>
      <c r="AL104" s="1" t="str">
        <f aca="false">IF(NOT(ISNUMBER(AJ104)),"",IF($A$6&lt;5,"Fewer than 5 core",IF(OR(AJ104&lt;$B$6-1.5*($D$6-$B$6),AJ104&gt;$D$6+1.5*($D$6-$B$6)),"Review outlier","Within IQR fences")))</f>
        <v/>
      </c>
      <c r="AM104" s="1"/>
      <c r="AN104" s="1"/>
      <c r="AO104" s="1"/>
      <c r="AP104" s="1"/>
    </row>
    <row r="105" customFormat="false" ht="24.75" hidden="false" customHeight="true" outlineLevel="0" collapsed="false">
      <c r="A105" s="15"/>
      <c r="B105" s="15"/>
      <c r="C105" s="15"/>
      <c r="D105" s="15"/>
      <c r="E105" s="15"/>
      <c r="F105" s="15"/>
      <c r="G105" s="15"/>
      <c r="H105" s="15"/>
      <c r="I105" s="15"/>
      <c r="J105" s="15"/>
      <c r="K105" s="15"/>
      <c r="L105" s="15"/>
      <c r="M105" s="15"/>
      <c r="N105" s="16"/>
      <c r="O105" s="16"/>
      <c r="P105" s="16"/>
      <c r="Q105" s="17"/>
      <c r="R105" s="17"/>
      <c r="S105" s="17"/>
      <c r="T105" s="17"/>
      <c r="U105" s="17"/>
      <c r="V105" s="17"/>
      <c r="W105" s="17"/>
      <c r="X105" s="17"/>
      <c r="Y105" s="17"/>
      <c r="Z105" s="7" t="str">
        <f aca="false">IF(COUNT(S105:T105)&lt;&gt;2,"",SUM(S105:T105))</f>
        <v/>
      </c>
      <c r="AA105" s="18" t="str">
        <f aca="false">IF(OR(NOT(ISNUMBER(Z105)),NOT(ISNUMBER(R105)),R105&lt;=0),"",Z105/R105)</f>
        <v/>
      </c>
      <c r="AB105" s="18" t="str">
        <f aca="false">IF(OR(COUNT(R105,V105)&lt;&gt;2,R105&lt;=0),"",V105/R105-1)</f>
        <v/>
      </c>
      <c r="AC105" s="19" t="str">
        <f aca="false">IF(COUNT(Q105,R105)&lt;&gt;2,"",IF(OR(Q105&lt;=0,R105&lt;=0),"NM",Q105/R105))</f>
        <v/>
      </c>
      <c r="AD105" s="19" t="str">
        <f aca="false">IF(COUNT(Q105,Z105)&lt;&gt;2,"",IF(OR(Q105&lt;=0,Z105&lt;=0),"NM",Q105/Z105))</f>
        <v/>
      </c>
      <c r="AE105" s="19" t="str">
        <f aca="false">IF(COUNT(Q105,U105)&lt;&gt;2,"",IF(OR(Q105&lt;=0,U105&lt;=0),"NM",Q105/U105))</f>
        <v/>
      </c>
      <c r="AF105" s="19" t="str">
        <f aca="false">IF(COUNT(Q105,V105)&lt;&gt;2,"",IF(OR(Q105&lt;=0,V105&lt;=0),"NM",Q105/V105))</f>
        <v/>
      </c>
      <c r="AG105" s="19" t="str">
        <f aca="false">IF(COUNT(Q105,W105)&lt;&gt;2,"",IF(OR(Q105&lt;=0,W105&lt;=0),"NM",Q105/W105))</f>
        <v/>
      </c>
      <c r="AH105" s="20" t="str">
        <f aca="false">IF(OR(NOT(ISNUMBER(Controls!$C$11)),Controls!$C$11&lt;1,Controls!$C$11&gt;5,Controls!$C$11&lt;&gt;INT(Controls!$C$11)),"",INDEX(AC105:AG105,1,Controls!$C$11))</f>
        <v/>
      </c>
      <c r="AI105" s="1" t="str">
        <f aca="false">IF(A105="","",IF(COUNTIFS($A$10:$A$309,A105)&lt;&gt;1,"Duplicate ID",IF(OR(B105&lt;&gt;Controls!$C$9,C105&lt;&gt;Controls!$C$10),"Other peer group",IF(OR(H105&lt;&gt;"Yes",G105="Excluded",G105="Adjacent",G105="Watchlist"),"Excluded",IF(OR(I105&lt;&gt;"Yes",D105="",E105="",J105="",K105="",L105="",X105="",Controls!$C$10="",Controls!$C$8="",Controls!$C$20="",Controls!$C$21="",M105&lt;&gt;Controls!$C$8,NOT(ISNUMBER(N105)),N105&lt;=0,N105&lt;&gt;Controls!$C$7,NOT(ISNUMBER(O105)),O105&gt;N105,AND(Controls!$C$11&gt;=4,OR(NOT(ISNUMBER(P105)),P105&lt;=N105)),AND(Controls!$C$11=2,T105&lt;&gt;0,Y105=""),AND(G105&lt;&gt;"Core",G105&lt;&gt;"Secondary")),"Review inputs / basis",IF(NOT(ISNUMBER(AH105)),"Missing / NM metric","Eligible"))))))</f>
        <v/>
      </c>
      <c r="AJ105" s="20" t="str">
        <f aca="false">IF(AND(AI105="Eligible",G105="Core"),AH105,"")</f>
        <v/>
      </c>
      <c r="AK105" s="20" t="str">
        <f aca="false">IF(AI105="Eligible",AH105,"")</f>
        <v/>
      </c>
      <c r="AL105" s="1" t="str">
        <f aca="false">IF(NOT(ISNUMBER(AJ105)),"",IF($A$6&lt;5,"Fewer than 5 core",IF(OR(AJ105&lt;$B$6-1.5*($D$6-$B$6),AJ105&gt;$D$6+1.5*($D$6-$B$6)),"Review outlier","Within IQR fences")))</f>
        <v/>
      </c>
      <c r="AM105" s="1"/>
      <c r="AN105" s="1"/>
      <c r="AO105" s="1"/>
      <c r="AP105" s="1"/>
    </row>
    <row r="106" customFormat="false" ht="24.75" hidden="false" customHeight="true" outlineLevel="0" collapsed="false">
      <c r="A106" s="15"/>
      <c r="B106" s="15"/>
      <c r="C106" s="15"/>
      <c r="D106" s="15"/>
      <c r="E106" s="15"/>
      <c r="F106" s="15"/>
      <c r="G106" s="15"/>
      <c r="H106" s="15"/>
      <c r="I106" s="15"/>
      <c r="J106" s="15"/>
      <c r="K106" s="15"/>
      <c r="L106" s="15"/>
      <c r="M106" s="15"/>
      <c r="N106" s="16"/>
      <c r="O106" s="16"/>
      <c r="P106" s="16"/>
      <c r="Q106" s="17"/>
      <c r="R106" s="17"/>
      <c r="S106" s="17"/>
      <c r="T106" s="17"/>
      <c r="U106" s="17"/>
      <c r="V106" s="17"/>
      <c r="W106" s="17"/>
      <c r="X106" s="17"/>
      <c r="Y106" s="17"/>
      <c r="Z106" s="7" t="str">
        <f aca="false">IF(COUNT(S106:T106)&lt;&gt;2,"",SUM(S106:T106))</f>
        <v/>
      </c>
      <c r="AA106" s="18" t="str">
        <f aca="false">IF(OR(NOT(ISNUMBER(Z106)),NOT(ISNUMBER(R106)),R106&lt;=0),"",Z106/R106)</f>
        <v/>
      </c>
      <c r="AB106" s="18" t="str">
        <f aca="false">IF(OR(COUNT(R106,V106)&lt;&gt;2,R106&lt;=0),"",V106/R106-1)</f>
        <v/>
      </c>
      <c r="AC106" s="19" t="str">
        <f aca="false">IF(COUNT(Q106,R106)&lt;&gt;2,"",IF(OR(Q106&lt;=0,R106&lt;=0),"NM",Q106/R106))</f>
        <v/>
      </c>
      <c r="AD106" s="19" t="str">
        <f aca="false">IF(COUNT(Q106,Z106)&lt;&gt;2,"",IF(OR(Q106&lt;=0,Z106&lt;=0),"NM",Q106/Z106))</f>
        <v/>
      </c>
      <c r="AE106" s="19" t="str">
        <f aca="false">IF(COUNT(Q106,U106)&lt;&gt;2,"",IF(OR(Q106&lt;=0,U106&lt;=0),"NM",Q106/U106))</f>
        <v/>
      </c>
      <c r="AF106" s="19" t="str">
        <f aca="false">IF(COUNT(Q106,V106)&lt;&gt;2,"",IF(OR(Q106&lt;=0,V106&lt;=0),"NM",Q106/V106))</f>
        <v/>
      </c>
      <c r="AG106" s="19" t="str">
        <f aca="false">IF(COUNT(Q106,W106)&lt;&gt;2,"",IF(OR(Q106&lt;=0,W106&lt;=0),"NM",Q106/W106))</f>
        <v/>
      </c>
      <c r="AH106" s="20" t="str">
        <f aca="false">IF(OR(NOT(ISNUMBER(Controls!$C$11)),Controls!$C$11&lt;1,Controls!$C$11&gt;5,Controls!$C$11&lt;&gt;INT(Controls!$C$11)),"",INDEX(AC106:AG106,1,Controls!$C$11))</f>
        <v/>
      </c>
      <c r="AI106" s="1" t="str">
        <f aca="false">IF(A106="","",IF(COUNTIFS($A$10:$A$309,A106)&lt;&gt;1,"Duplicate ID",IF(OR(B106&lt;&gt;Controls!$C$9,C106&lt;&gt;Controls!$C$10),"Other peer group",IF(OR(H106&lt;&gt;"Yes",G106="Excluded",G106="Adjacent",G106="Watchlist"),"Excluded",IF(OR(I106&lt;&gt;"Yes",D106="",E106="",J106="",K106="",L106="",X106="",Controls!$C$10="",Controls!$C$8="",Controls!$C$20="",Controls!$C$21="",M106&lt;&gt;Controls!$C$8,NOT(ISNUMBER(N106)),N106&lt;=0,N106&lt;&gt;Controls!$C$7,NOT(ISNUMBER(O106)),O106&gt;N106,AND(Controls!$C$11&gt;=4,OR(NOT(ISNUMBER(P106)),P106&lt;=N106)),AND(Controls!$C$11=2,T106&lt;&gt;0,Y106=""),AND(G106&lt;&gt;"Core",G106&lt;&gt;"Secondary")),"Review inputs / basis",IF(NOT(ISNUMBER(AH106)),"Missing / NM metric","Eligible"))))))</f>
        <v/>
      </c>
      <c r="AJ106" s="20" t="str">
        <f aca="false">IF(AND(AI106="Eligible",G106="Core"),AH106,"")</f>
        <v/>
      </c>
      <c r="AK106" s="20" t="str">
        <f aca="false">IF(AI106="Eligible",AH106,"")</f>
        <v/>
      </c>
      <c r="AL106" s="1" t="str">
        <f aca="false">IF(NOT(ISNUMBER(AJ106)),"",IF($A$6&lt;5,"Fewer than 5 core",IF(OR(AJ106&lt;$B$6-1.5*($D$6-$B$6),AJ106&gt;$D$6+1.5*($D$6-$B$6)),"Review outlier","Within IQR fences")))</f>
        <v/>
      </c>
      <c r="AM106" s="1"/>
      <c r="AN106" s="1"/>
      <c r="AO106" s="1"/>
      <c r="AP106" s="1"/>
    </row>
    <row r="107" customFormat="false" ht="24.75" hidden="false" customHeight="true" outlineLevel="0" collapsed="false">
      <c r="A107" s="15"/>
      <c r="B107" s="15"/>
      <c r="C107" s="15"/>
      <c r="D107" s="15"/>
      <c r="E107" s="15"/>
      <c r="F107" s="15"/>
      <c r="G107" s="15"/>
      <c r="H107" s="15"/>
      <c r="I107" s="15"/>
      <c r="J107" s="15"/>
      <c r="K107" s="15"/>
      <c r="L107" s="15"/>
      <c r="M107" s="15"/>
      <c r="N107" s="16"/>
      <c r="O107" s="16"/>
      <c r="P107" s="16"/>
      <c r="Q107" s="17"/>
      <c r="R107" s="17"/>
      <c r="S107" s="17"/>
      <c r="T107" s="17"/>
      <c r="U107" s="17"/>
      <c r="V107" s="17"/>
      <c r="W107" s="17"/>
      <c r="X107" s="17"/>
      <c r="Y107" s="17"/>
      <c r="Z107" s="7" t="str">
        <f aca="false">IF(COUNT(S107:T107)&lt;&gt;2,"",SUM(S107:T107))</f>
        <v/>
      </c>
      <c r="AA107" s="18" t="str">
        <f aca="false">IF(OR(NOT(ISNUMBER(Z107)),NOT(ISNUMBER(R107)),R107&lt;=0),"",Z107/R107)</f>
        <v/>
      </c>
      <c r="AB107" s="18" t="str">
        <f aca="false">IF(OR(COUNT(R107,V107)&lt;&gt;2,R107&lt;=0),"",V107/R107-1)</f>
        <v/>
      </c>
      <c r="AC107" s="19" t="str">
        <f aca="false">IF(COUNT(Q107,R107)&lt;&gt;2,"",IF(OR(Q107&lt;=0,R107&lt;=0),"NM",Q107/R107))</f>
        <v/>
      </c>
      <c r="AD107" s="19" t="str">
        <f aca="false">IF(COUNT(Q107,Z107)&lt;&gt;2,"",IF(OR(Q107&lt;=0,Z107&lt;=0),"NM",Q107/Z107))</f>
        <v/>
      </c>
      <c r="AE107" s="19" t="str">
        <f aca="false">IF(COUNT(Q107,U107)&lt;&gt;2,"",IF(OR(Q107&lt;=0,U107&lt;=0),"NM",Q107/U107))</f>
        <v/>
      </c>
      <c r="AF107" s="19" t="str">
        <f aca="false">IF(COUNT(Q107,V107)&lt;&gt;2,"",IF(OR(Q107&lt;=0,V107&lt;=0),"NM",Q107/V107))</f>
        <v/>
      </c>
      <c r="AG107" s="19" t="str">
        <f aca="false">IF(COUNT(Q107,W107)&lt;&gt;2,"",IF(OR(Q107&lt;=0,W107&lt;=0),"NM",Q107/W107))</f>
        <v/>
      </c>
      <c r="AH107" s="20" t="str">
        <f aca="false">IF(OR(NOT(ISNUMBER(Controls!$C$11)),Controls!$C$11&lt;1,Controls!$C$11&gt;5,Controls!$C$11&lt;&gt;INT(Controls!$C$11)),"",INDEX(AC107:AG107,1,Controls!$C$11))</f>
        <v/>
      </c>
      <c r="AI107" s="1" t="str">
        <f aca="false">IF(A107="","",IF(COUNTIFS($A$10:$A$309,A107)&lt;&gt;1,"Duplicate ID",IF(OR(B107&lt;&gt;Controls!$C$9,C107&lt;&gt;Controls!$C$10),"Other peer group",IF(OR(H107&lt;&gt;"Yes",G107="Excluded",G107="Adjacent",G107="Watchlist"),"Excluded",IF(OR(I107&lt;&gt;"Yes",D107="",E107="",J107="",K107="",L107="",X107="",Controls!$C$10="",Controls!$C$8="",Controls!$C$20="",Controls!$C$21="",M107&lt;&gt;Controls!$C$8,NOT(ISNUMBER(N107)),N107&lt;=0,N107&lt;&gt;Controls!$C$7,NOT(ISNUMBER(O107)),O107&gt;N107,AND(Controls!$C$11&gt;=4,OR(NOT(ISNUMBER(P107)),P107&lt;=N107)),AND(Controls!$C$11=2,T107&lt;&gt;0,Y107=""),AND(G107&lt;&gt;"Core",G107&lt;&gt;"Secondary")),"Review inputs / basis",IF(NOT(ISNUMBER(AH107)),"Missing / NM metric","Eligible"))))))</f>
        <v/>
      </c>
      <c r="AJ107" s="20" t="str">
        <f aca="false">IF(AND(AI107="Eligible",G107="Core"),AH107,"")</f>
        <v/>
      </c>
      <c r="AK107" s="20" t="str">
        <f aca="false">IF(AI107="Eligible",AH107,"")</f>
        <v/>
      </c>
      <c r="AL107" s="1" t="str">
        <f aca="false">IF(NOT(ISNUMBER(AJ107)),"",IF($A$6&lt;5,"Fewer than 5 core",IF(OR(AJ107&lt;$B$6-1.5*($D$6-$B$6),AJ107&gt;$D$6+1.5*($D$6-$B$6)),"Review outlier","Within IQR fences")))</f>
        <v/>
      </c>
      <c r="AM107" s="1"/>
      <c r="AN107" s="1"/>
      <c r="AO107" s="1"/>
      <c r="AP107" s="1"/>
    </row>
    <row r="108" customFormat="false" ht="24.75" hidden="false" customHeight="true" outlineLevel="0" collapsed="false">
      <c r="A108" s="15"/>
      <c r="B108" s="15"/>
      <c r="C108" s="15"/>
      <c r="D108" s="15"/>
      <c r="E108" s="15"/>
      <c r="F108" s="15"/>
      <c r="G108" s="15"/>
      <c r="H108" s="15"/>
      <c r="I108" s="15"/>
      <c r="J108" s="15"/>
      <c r="K108" s="15"/>
      <c r="L108" s="15"/>
      <c r="M108" s="15"/>
      <c r="N108" s="16"/>
      <c r="O108" s="16"/>
      <c r="P108" s="16"/>
      <c r="Q108" s="17"/>
      <c r="R108" s="17"/>
      <c r="S108" s="17"/>
      <c r="T108" s="17"/>
      <c r="U108" s="17"/>
      <c r="V108" s="17"/>
      <c r="W108" s="17"/>
      <c r="X108" s="17"/>
      <c r="Y108" s="17"/>
      <c r="Z108" s="7" t="str">
        <f aca="false">IF(COUNT(S108:T108)&lt;&gt;2,"",SUM(S108:T108))</f>
        <v/>
      </c>
      <c r="AA108" s="18" t="str">
        <f aca="false">IF(OR(NOT(ISNUMBER(Z108)),NOT(ISNUMBER(R108)),R108&lt;=0),"",Z108/R108)</f>
        <v/>
      </c>
      <c r="AB108" s="18" t="str">
        <f aca="false">IF(OR(COUNT(R108,V108)&lt;&gt;2,R108&lt;=0),"",V108/R108-1)</f>
        <v/>
      </c>
      <c r="AC108" s="19" t="str">
        <f aca="false">IF(COUNT(Q108,R108)&lt;&gt;2,"",IF(OR(Q108&lt;=0,R108&lt;=0),"NM",Q108/R108))</f>
        <v/>
      </c>
      <c r="AD108" s="19" t="str">
        <f aca="false">IF(COUNT(Q108,Z108)&lt;&gt;2,"",IF(OR(Q108&lt;=0,Z108&lt;=0),"NM",Q108/Z108))</f>
        <v/>
      </c>
      <c r="AE108" s="19" t="str">
        <f aca="false">IF(COUNT(Q108,U108)&lt;&gt;2,"",IF(OR(Q108&lt;=0,U108&lt;=0),"NM",Q108/U108))</f>
        <v/>
      </c>
      <c r="AF108" s="19" t="str">
        <f aca="false">IF(COUNT(Q108,V108)&lt;&gt;2,"",IF(OR(Q108&lt;=0,V108&lt;=0),"NM",Q108/V108))</f>
        <v/>
      </c>
      <c r="AG108" s="19" t="str">
        <f aca="false">IF(COUNT(Q108,W108)&lt;&gt;2,"",IF(OR(Q108&lt;=0,W108&lt;=0),"NM",Q108/W108))</f>
        <v/>
      </c>
      <c r="AH108" s="20" t="str">
        <f aca="false">IF(OR(NOT(ISNUMBER(Controls!$C$11)),Controls!$C$11&lt;1,Controls!$C$11&gt;5,Controls!$C$11&lt;&gt;INT(Controls!$C$11)),"",INDEX(AC108:AG108,1,Controls!$C$11))</f>
        <v/>
      </c>
      <c r="AI108" s="1" t="str">
        <f aca="false">IF(A108="","",IF(COUNTIFS($A$10:$A$309,A108)&lt;&gt;1,"Duplicate ID",IF(OR(B108&lt;&gt;Controls!$C$9,C108&lt;&gt;Controls!$C$10),"Other peer group",IF(OR(H108&lt;&gt;"Yes",G108="Excluded",G108="Adjacent",G108="Watchlist"),"Excluded",IF(OR(I108&lt;&gt;"Yes",D108="",E108="",J108="",K108="",L108="",X108="",Controls!$C$10="",Controls!$C$8="",Controls!$C$20="",Controls!$C$21="",M108&lt;&gt;Controls!$C$8,NOT(ISNUMBER(N108)),N108&lt;=0,N108&lt;&gt;Controls!$C$7,NOT(ISNUMBER(O108)),O108&gt;N108,AND(Controls!$C$11&gt;=4,OR(NOT(ISNUMBER(P108)),P108&lt;=N108)),AND(Controls!$C$11=2,T108&lt;&gt;0,Y108=""),AND(G108&lt;&gt;"Core",G108&lt;&gt;"Secondary")),"Review inputs / basis",IF(NOT(ISNUMBER(AH108)),"Missing / NM metric","Eligible"))))))</f>
        <v/>
      </c>
      <c r="AJ108" s="20" t="str">
        <f aca="false">IF(AND(AI108="Eligible",G108="Core"),AH108,"")</f>
        <v/>
      </c>
      <c r="AK108" s="20" t="str">
        <f aca="false">IF(AI108="Eligible",AH108,"")</f>
        <v/>
      </c>
      <c r="AL108" s="1" t="str">
        <f aca="false">IF(NOT(ISNUMBER(AJ108)),"",IF($A$6&lt;5,"Fewer than 5 core",IF(OR(AJ108&lt;$B$6-1.5*($D$6-$B$6),AJ108&gt;$D$6+1.5*($D$6-$B$6)),"Review outlier","Within IQR fences")))</f>
        <v/>
      </c>
      <c r="AM108" s="1"/>
      <c r="AN108" s="1"/>
      <c r="AO108" s="1"/>
      <c r="AP108" s="1"/>
    </row>
    <row r="109" customFormat="false" ht="24.75" hidden="false" customHeight="true" outlineLevel="0" collapsed="false">
      <c r="A109" s="15"/>
      <c r="B109" s="15"/>
      <c r="C109" s="15"/>
      <c r="D109" s="15"/>
      <c r="E109" s="15"/>
      <c r="F109" s="15"/>
      <c r="G109" s="15"/>
      <c r="H109" s="15"/>
      <c r="I109" s="15"/>
      <c r="J109" s="15"/>
      <c r="K109" s="15"/>
      <c r="L109" s="15"/>
      <c r="M109" s="15"/>
      <c r="N109" s="16"/>
      <c r="O109" s="16"/>
      <c r="P109" s="16"/>
      <c r="Q109" s="17"/>
      <c r="R109" s="17"/>
      <c r="S109" s="17"/>
      <c r="T109" s="17"/>
      <c r="U109" s="17"/>
      <c r="V109" s="17"/>
      <c r="W109" s="17"/>
      <c r="X109" s="17"/>
      <c r="Y109" s="17"/>
      <c r="Z109" s="7" t="str">
        <f aca="false">IF(COUNT(S109:T109)&lt;&gt;2,"",SUM(S109:T109))</f>
        <v/>
      </c>
      <c r="AA109" s="18" t="str">
        <f aca="false">IF(OR(NOT(ISNUMBER(Z109)),NOT(ISNUMBER(R109)),R109&lt;=0),"",Z109/R109)</f>
        <v/>
      </c>
      <c r="AB109" s="18" t="str">
        <f aca="false">IF(OR(COUNT(R109,V109)&lt;&gt;2,R109&lt;=0),"",V109/R109-1)</f>
        <v/>
      </c>
      <c r="AC109" s="19" t="str">
        <f aca="false">IF(COUNT(Q109,R109)&lt;&gt;2,"",IF(OR(Q109&lt;=0,R109&lt;=0),"NM",Q109/R109))</f>
        <v/>
      </c>
      <c r="AD109" s="19" t="str">
        <f aca="false">IF(COUNT(Q109,Z109)&lt;&gt;2,"",IF(OR(Q109&lt;=0,Z109&lt;=0),"NM",Q109/Z109))</f>
        <v/>
      </c>
      <c r="AE109" s="19" t="str">
        <f aca="false">IF(COUNT(Q109,U109)&lt;&gt;2,"",IF(OR(Q109&lt;=0,U109&lt;=0),"NM",Q109/U109))</f>
        <v/>
      </c>
      <c r="AF109" s="19" t="str">
        <f aca="false">IF(COUNT(Q109,V109)&lt;&gt;2,"",IF(OR(Q109&lt;=0,V109&lt;=0),"NM",Q109/V109))</f>
        <v/>
      </c>
      <c r="AG109" s="19" t="str">
        <f aca="false">IF(COUNT(Q109,W109)&lt;&gt;2,"",IF(OR(Q109&lt;=0,W109&lt;=0),"NM",Q109/W109))</f>
        <v/>
      </c>
      <c r="AH109" s="20" t="str">
        <f aca="false">IF(OR(NOT(ISNUMBER(Controls!$C$11)),Controls!$C$11&lt;1,Controls!$C$11&gt;5,Controls!$C$11&lt;&gt;INT(Controls!$C$11)),"",INDEX(AC109:AG109,1,Controls!$C$11))</f>
        <v/>
      </c>
      <c r="AI109" s="1" t="str">
        <f aca="false">IF(A109="","",IF(COUNTIFS($A$10:$A$309,A109)&lt;&gt;1,"Duplicate ID",IF(OR(B109&lt;&gt;Controls!$C$9,C109&lt;&gt;Controls!$C$10),"Other peer group",IF(OR(H109&lt;&gt;"Yes",G109="Excluded",G109="Adjacent",G109="Watchlist"),"Excluded",IF(OR(I109&lt;&gt;"Yes",D109="",E109="",J109="",K109="",L109="",X109="",Controls!$C$10="",Controls!$C$8="",Controls!$C$20="",Controls!$C$21="",M109&lt;&gt;Controls!$C$8,NOT(ISNUMBER(N109)),N109&lt;=0,N109&lt;&gt;Controls!$C$7,NOT(ISNUMBER(O109)),O109&gt;N109,AND(Controls!$C$11&gt;=4,OR(NOT(ISNUMBER(P109)),P109&lt;=N109)),AND(Controls!$C$11=2,T109&lt;&gt;0,Y109=""),AND(G109&lt;&gt;"Core",G109&lt;&gt;"Secondary")),"Review inputs / basis",IF(NOT(ISNUMBER(AH109)),"Missing / NM metric","Eligible"))))))</f>
        <v/>
      </c>
      <c r="AJ109" s="20" t="str">
        <f aca="false">IF(AND(AI109="Eligible",G109="Core"),AH109,"")</f>
        <v/>
      </c>
      <c r="AK109" s="20" t="str">
        <f aca="false">IF(AI109="Eligible",AH109,"")</f>
        <v/>
      </c>
      <c r="AL109" s="1" t="str">
        <f aca="false">IF(NOT(ISNUMBER(AJ109)),"",IF($A$6&lt;5,"Fewer than 5 core",IF(OR(AJ109&lt;$B$6-1.5*($D$6-$B$6),AJ109&gt;$D$6+1.5*($D$6-$B$6)),"Review outlier","Within IQR fences")))</f>
        <v/>
      </c>
      <c r="AM109" s="1"/>
      <c r="AN109" s="1"/>
      <c r="AO109" s="1"/>
      <c r="AP109" s="1"/>
    </row>
    <row r="110" customFormat="false" ht="24.75" hidden="false" customHeight="true" outlineLevel="0" collapsed="false">
      <c r="A110" s="15"/>
      <c r="B110" s="15"/>
      <c r="C110" s="15"/>
      <c r="D110" s="15"/>
      <c r="E110" s="15"/>
      <c r="F110" s="15"/>
      <c r="G110" s="15"/>
      <c r="H110" s="15"/>
      <c r="I110" s="15"/>
      <c r="J110" s="15"/>
      <c r="K110" s="15"/>
      <c r="L110" s="15"/>
      <c r="M110" s="15"/>
      <c r="N110" s="16"/>
      <c r="O110" s="16"/>
      <c r="P110" s="16"/>
      <c r="Q110" s="17"/>
      <c r="R110" s="17"/>
      <c r="S110" s="17"/>
      <c r="T110" s="17"/>
      <c r="U110" s="17"/>
      <c r="V110" s="17"/>
      <c r="W110" s="17"/>
      <c r="X110" s="17"/>
      <c r="Y110" s="17"/>
      <c r="Z110" s="7" t="str">
        <f aca="false">IF(COUNT(S110:T110)&lt;&gt;2,"",SUM(S110:T110))</f>
        <v/>
      </c>
      <c r="AA110" s="18" t="str">
        <f aca="false">IF(OR(NOT(ISNUMBER(Z110)),NOT(ISNUMBER(R110)),R110&lt;=0),"",Z110/R110)</f>
        <v/>
      </c>
      <c r="AB110" s="18" t="str">
        <f aca="false">IF(OR(COUNT(R110,V110)&lt;&gt;2,R110&lt;=0),"",V110/R110-1)</f>
        <v/>
      </c>
      <c r="AC110" s="19" t="str">
        <f aca="false">IF(COUNT(Q110,R110)&lt;&gt;2,"",IF(OR(Q110&lt;=0,R110&lt;=0),"NM",Q110/R110))</f>
        <v/>
      </c>
      <c r="AD110" s="19" t="str">
        <f aca="false">IF(COUNT(Q110,Z110)&lt;&gt;2,"",IF(OR(Q110&lt;=0,Z110&lt;=0),"NM",Q110/Z110))</f>
        <v/>
      </c>
      <c r="AE110" s="19" t="str">
        <f aca="false">IF(COUNT(Q110,U110)&lt;&gt;2,"",IF(OR(Q110&lt;=0,U110&lt;=0),"NM",Q110/U110))</f>
        <v/>
      </c>
      <c r="AF110" s="19" t="str">
        <f aca="false">IF(COUNT(Q110,V110)&lt;&gt;2,"",IF(OR(Q110&lt;=0,V110&lt;=0),"NM",Q110/V110))</f>
        <v/>
      </c>
      <c r="AG110" s="19" t="str">
        <f aca="false">IF(COUNT(Q110,W110)&lt;&gt;2,"",IF(OR(Q110&lt;=0,W110&lt;=0),"NM",Q110/W110))</f>
        <v/>
      </c>
      <c r="AH110" s="20" t="str">
        <f aca="false">IF(OR(NOT(ISNUMBER(Controls!$C$11)),Controls!$C$11&lt;1,Controls!$C$11&gt;5,Controls!$C$11&lt;&gt;INT(Controls!$C$11)),"",INDEX(AC110:AG110,1,Controls!$C$11))</f>
        <v/>
      </c>
      <c r="AI110" s="1" t="str">
        <f aca="false">IF(A110="","",IF(COUNTIFS($A$10:$A$309,A110)&lt;&gt;1,"Duplicate ID",IF(OR(B110&lt;&gt;Controls!$C$9,C110&lt;&gt;Controls!$C$10),"Other peer group",IF(OR(H110&lt;&gt;"Yes",G110="Excluded",G110="Adjacent",G110="Watchlist"),"Excluded",IF(OR(I110&lt;&gt;"Yes",D110="",E110="",J110="",K110="",L110="",X110="",Controls!$C$10="",Controls!$C$8="",Controls!$C$20="",Controls!$C$21="",M110&lt;&gt;Controls!$C$8,NOT(ISNUMBER(N110)),N110&lt;=0,N110&lt;&gt;Controls!$C$7,NOT(ISNUMBER(O110)),O110&gt;N110,AND(Controls!$C$11&gt;=4,OR(NOT(ISNUMBER(P110)),P110&lt;=N110)),AND(Controls!$C$11=2,T110&lt;&gt;0,Y110=""),AND(G110&lt;&gt;"Core",G110&lt;&gt;"Secondary")),"Review inputs / basis",IF(NOT(ISNUMBER(AH110)),"Missing / NM metric","Eligible"))))))</f>
        <v/>
      </c>
      <c r="AJ110" s="20" t="str">
        <f aca="false">IF(AND(AI110="Eligible",G110="Core"),AH110,"")</f>
        <v/>
      </c>
      <c r="AK110" s="20" t="str">
        <f aca="false">IF(AI110="Eligible",AH110,"")</f>
        <v/>
      </c>
      <c r="AL110" s="1" t="str">
        <f aca="false">IF(NOT(ISNUMBER(AJ110)),"",IF($A$6&lt;5,"Fewer than 5 core",IF(OR(AJ110&lt;$B$6-1.5*($D$6-$B$6),AJ110&gt;$D$6+1.5*($D$6-$B$6)),"Review outlier","Within IQR fences")))</f>
        <v/>
      </c>
      <c r="AM110" s="1"/>
      <c r="AN110" s="1"/>
      <c r="AO110" s="1"/>
      <c r="AP110" s="1"/>
    </row>
    <row r="111" customFormat="false" ht="24.75" hidden="false" customHeight="true" outlineLevel="0" collapsed="false">
      <c r="A111" s="15"/>
      <c r="B111" s="15"/>
      <c r="C111" s="15"/>
      <c r="D111" s="15"/>
      <c r="E111" s="15"/>
      <c r="F111" s="15"/>
      <c r="G111" s="15"/>
      <c r="H111" s="15"/>
      <c r="I111" s="15"/>
      <c r="J111" s="15"/>
      <c r="K111" s="15"/>
      <c r="L111" s="15"/>
      <c r="M111" s="15"/>
      <c r="N111" s="16"/>
      <c r="O111" s="16"/>
      <c r="P111" s="16"/>
      <c r="Q111" s="17"/>
      <c r="R111" s="17"/>
      <c r="S111" s="17"/>
      <c r="T111" s="17"/>
      <c r="U111" s="17"/>
      <c r="V111" s="17"/>
      <c r="W111" s="17"/>
      <c r="X111" s="17"/>
      <c r="Y111" s="17"/>
      <c r="Z111" s="7" t="str">
        <f aca="false">IF(COUNT(S111:T111)&lt;&gt;2,"",SUM(S111:T111))</f>
        <v/>
      </c>
      <c r="AA111" s="18" t="str">
        <f aca="false">IF(OR(NOT(ISNUMBER(Z111)),NOT(ISNUMBER(R111)),R111&lt;=0),"",Z111/R111)</f>
        <v/>
      </c>
      <c r="AB111" s="18" t="str">
        <f aca="false">IF(OR(COUNT(R111,V111)&lt;&gt;2,R111&lt;=0),"",V111/R111-1)</f>
        <v/>
      </c>
      <c r="AC111" s="19" t="str">
        <f aca="false">IF(COUNT(Q111,R111)&lt;&gt;2,"",IF(OR(Q111&lt;=0,R111&lt;=0),"NM",Q111/R111))</f>
        <v/>
      </c>
      <c r="AD111" s="19" t="str">
        <f aca="false">IF(COUNT(Q111,Z111)&lt;&gt;2,"",IF(OR(Q111&lt;=0,Z111&lt;=0),"NM",Q111/Z111))</f>
        <v/>
      </c>
      <c r="AE111" s="19" t="str">
        <f aca="false">IF(COUNT(Q111,U111)&lt;&gt;2,"",IF(OR(Q111&lt;=0,U111&lt;=0),"NM",Q111/U111))</f>
        <v/>
      </c>
      <c r="AF111" s="19" t="str">
        <f aca="false">IF(COUNT(Q111,V111)&lt;&gt;2,"",IF(OR(Q111&lt;=0,V111&lt;=0),"NM",Q111/V111))</f>
        <v/>
      </c>
      <c r="AG111" s="19" t="str">
        <f aca="false">IF(COUNT(Q111,W111)&lt;&gt;2,"",IF(OR(Q111&lt;=0,W111&lt;=0),"NM",Q111/W111))</f>
        <v/>
      </c>
      <c r="AH111" s="20" t="str">
        <f aca="false">IF(OR(NOT(ISNUMBER(Controls!$C$11)),Controls!$C$11&lt;1,Controls!$C$11&gt;5,Controls!$C$11&lt;&gt;INT(Controls!$C$11)),"",INDEX(AC111:AG111,1,Controls!$C$11))</f>
        <v/>
      </c>
      <c r="AI111" s="1" t="str">
        <f aca="false">IF(A111="","",IF(COUNTIFS($A$10:$A$309,A111)&lt;&gt;1,"Duplicate ID",IF(OR(B111&lt;&gt;Controls!$C$9,C111&lt;&gt;Controls!$C$10),"Other peer group",IF(OR(H111&lt;&gt;"Yes",G111="Excluded",G111="Adjacent",G111="Watchlist"),"Excluded",IF(OR(I111&lt;&gt;"Yes",D111="",E111="",J111="",K111="",L111="",X111="",Controls!$C$10="",Controls!$C$8="",Controls!$C$20="",Controls!$C$21="",M111&lt;&gt;Controls!$C$8,NOT(ISNUMBER(N111)),N111&lt;=0,N111&lt;&gt;Controls!$C$7,NOT(ISNUMBER(O111)),O111&gt;N111,AND(Controls!$C$11&gt;=4,OR(NOT(ISNUMBER(P111)),P111&lt;=N111)),AND(Controls!$C$11=2,T111&lt;&gt;0,Y111=""),AND(G111&lt;&gt;"Core",G111&lt;&gt;"Secondary")),"Review inputs / basis",IF(NOT(ISNUMBER(AH111)),"Missing / NM metric","Eligible"))))))</f>
        <v/>
      </c>
      <c r="AJ111" s="20" t="str">
        <f aca="false">IF(AND(AI111="Eligible",G111="Core"),AH111,"")</f>
        <v/>
      </c>
      <c r="AK111" s="20" t="str">
        <f aca="false">IF(AI111="Eligible",AH111,"")</f>
        <v/>
      </c>
      <c r="AL111" s="1" t="str">
        <f aca="false">IF(NOT(ISNUMBER(AJ111)),"",IF($A$6&lt;5,"Fewer than 5 core",IF(OR(AJ111&lt;$B$6-1.5*($D$6-$B$6),AJ111&gt;$D$6+1.5*($D$6-$B$6)),"Review outlier","Within IQR fences")))</f>
        <v/>
      </c>
      <c r="AM111" s="1"/>
      <c r="AN111" s="1"/>
      <c r="AO111" s="1"/>
      <c r="AP111" s="1"/>
    </row>
    <row r="112" customFormat="false" ht="24.75" hidden="false" customHeight="true" outlineLevel="0" collapsed="false">
      <c r="A112" s="15"/>
      <c r="B112" s="15"/>
      <c r="C112" s="15"/>
      <c r="D112" s="15"/>
      <c r="E112" s="15"/>
      <c r="F112" s="15"/>
      <c r="G112" s="15"/>
      <c r="H112" s="15"/>
      <c r="I112" s="15"/>
      <c r="J112" s="15"/>
      <c r="K112" s="15"/>
      <c r="L112" s="15"/>
      <c r="M112" s="15"/>
      <c r="N112" s="16"/>
      <c r="O112" s="16"/>
      <c r="P112" s="16"/>
      <c r="Q112" s="17"/>
      <c r="R112" s="17"/>
      <c r="S112" s="17"/>
      <c r="T112" s="17"/>
      <c r="U112" s="17"/>
      <c r="V112" s="17"/>
      <c r="W112" s="17"/>
      <c r="X112" s="17"/>
      <c r="Y112" s="17"/>
      <c r="Z112" s="7" t="str">
        <f aca="false">IF(COUNT(S112:T112)&lt;&gt;2,"",SUM(S112:T112))</f>
        <v/>
      </c>
      <c r="AA112" s="18" t="str">
        <f aca="false">IF(OR(NOT(ISNUMBER(Z112)),NOT(ISNUMBER(R112)),R112&lt;=0),"",Z112/R112)</f>
        <v/>
      </c>
      <c r="AB112" s="18" t="str">
        <f aca="false">IF(OR(COUNT(R112,V112)&lt;&gt;2,R112&lt;=0),"",V112/R112-1)</f>
        <v/>
      </c>
      <c r="AC112" s="19" t="str">
        <f aca="false">IF(COUNT(Q112,R112)&lt;&gt;2,"",IF(OR(Q112&lt;=0,R112&lt;=0),"NM",Q112/R112))</f>
        <v/>
      </c>
      <c r="AD112" s="19" t="str">
        <f aca="false">IF(COUNT(Q112,Z112)&lt;&gt;2,"",IF(OR(Q112&lt;=0,Z112&lt;=0),"NM",Q112/Z112))</f>
        <v/>
      </c>
      <c r="AE112" s="19" t="str">
        <f aca="false">IF(COUNT(Q112,U112)&lt;&gt;2,"",IF(OR(Q112&lt;=0,U112&lt;=0),"NM",Q112/U112))</f>
        <v/>
      </c>
      <c r="AF112" s="19" t="str">
        <f aca="false">IF(COUNT(Q112,V112)&lt;&gt;2,"",IF(OR(Q112&lt;=0,V112&lt;=0),"NM",Q112/V112))</f>
        <v/>
      </c>
      <c r="AG112" s="19" t="str">
        <f aca="false">IF(COUNT(Q112,W112)&lt;&gt;2,"",IF(OR(Q112&lt;=0,W112&lt;=0),"NM",Q112/W112))</f>
        <v/>
      </c>
      <c r="AH112" s="20" t="str">
        <f aca="false">IF(OR(NOT(ISNUMBER(Controls!$C$11)),Controls!$C$11&lt;1,Controls!$C$11&gt;5,Controls!$C$11&lt;&gt;INT(Controls!$C$11)),"",INDEX(AC112:AG112,1,Controls!$C$11))</f>
        <v/>
      </c>
      <c r="AI112" s="1" t="str">
        <f aca="false">IF(A112="","",IF(COUNTIFS($A$10:$A$309,A112)&lt;&gt;1,"Duplicate ID",IF(OR(B112&lt;&gt;Controls!$C$9,C112&lt;&gt;Controls!$C$10),"Other peer group",IF(OR(H112&lt;&gt;"Yes",G112="Excluded",G112="Adjacent",G112="Watchlist"),"Excluded",IF(OR(I112&lt;&gt;"Yes",D112="",E112="",J112="",K112="",L112="",X112="",Controls!$C$10="",Controls!$C$8="",Controls!$C$20="",Controls!$C$21="",M112&lt;&gt;Controls!$C$8,NOT(ISNUMBER(N112)),N112&lt;=0,N112&lt;&gt;Controls!$C$7,NOT(ISNUMBER(O112)),O112&gt;N112,AND(Controls!$C$11&gt;=4,OR(NOT(ISNUMBER(P112)),P112&lt;=N112)),AND(Controls!$C$11=2,T112&lt;&gt;0,Y112=""),AND(G112&lt;&gt;"Core",G112&lt;&gt;"Secondary")),"Review inputs / basis",IF(NOT(ISNUMBER(AH112)),"Missing / NM metric","Eligible"))))))</f>
        <v/>
      </c>
      <c r="AJ112" s="20" t="str">
        <f aca="false">IF(AND(AI112="Eligible",G112="Core"),AH112,"")</f>
        <v/>
      </c>
      <c r="AK112" s="20" t="str">
        <f aca="false">IF(AI112="Eligible",AH112,"")</f>
        <v/>
      </c>
      <c r="AL112" s="1" t="str">
        <f aca="false">IF(NOT(ISNUMBER(AJ112)),"",IF($A$6&lt;5,"Fewer than 5 core",IF(OR(AJ112&lt;$B$6-1.5*($D$6-$B$6),AJ112&gt;$D$6+1.5*($D$6-$B$6)),"Review outlier","Within IQR fences")))</f>
        <v/>
      </c>
      <c r="AM112" s="1"/>
      <c r="AN112" s="1"/>
      <c r="AO112" s="1"/>
      <c r="AP112" s="1"/>
    </row>
    <row r="113" customFormat="false" ht="24.75" hidden="false" customHeight="true" outlineLevel="0" collapsed="false">
      <c r="A113" s="15"/>
      <c r="B113" s="15"/>
      <c r="C113" s="15"/>
      <c r="D113" s="15"/>
      <c r="E113" s="15"/>
      <c r="F113" s="15"/>
      <c r="G113" s="15"/>
      <c r="H113" s="15"/>
      <c r="I113" s="15"/>
      <c r="J113" s="15"/>
      <c r="K113" s="15"/>
      <c r="L113" s="15"/>
      <c r="M113" s="15"/>
      <c r="N113" s="16"/>
      <c r="O113" s="16"/>
      <c r="P113" s="16"/>
      <c r="Q113" s="17"/>
      <c r="R113" s="17"/>
      <c r="S113" s="17"/>
      <c r="T113" s="17"/>
      <c r="U113" s="17"/>
      <c r="V113" s="17"/>
      <c r="W113" s="17"/>
      <c r="X113" s="17"/>
      <c r="Y113" s="17"/>
      <c r="Z113" s="7" t="str">
        <f aca="false">IF(COUNT(S113:T113)&lt;&gt;2,"",SUM(S113:T113))</f>
        <v/>
      </c>
      <c r="AA113" s="18" t="str">
        <f aca="false">IF(OR(NOT(ISNUMBER(Z113)),NOT(ISNUMBER(R113)),R113&lt;=0),"",Z113/R113)</f>
        <v/>
      </c>
      <c r="AB113" s="18" t="str">
        <f aca="false">IF(OR(COUNT(R113,V113)&lt;&gt;2,R113&lt;=0),"",V113/R113-1)</f>
        <v/>
      </c>
      <c r="AC113" s="19" t="str">
        <f aca="false">IF(COUNT(Q113,R113)&lt;&gt;2,"",IF(OR(Q113&lt;=0,R113&lt;=0),"NM",Q113/R113))</f>
        <v/>
      </c>
      <c r="AD113" s="19" t="str">
        <f aca="false">IF(COUNT(Q113,Z113)&lt;&gt;2,"",IF(OR(Q113&lt;=0,Z113&lt;=0),"NM",Q113/Z113))</f>
        <v/>
      </c>
      <c r="AE113" s="19" t="str">
        <f aca="false">IF(COUNT(Q113,U113)&lt;&gt;2,"",IF(OR(Q113&lt;=0,U113&lt;=0),"NM",Q113/U113))</f>
        <v/>
      </c>
      <c r="AF113" s="19" t="str">
        <f aca="false">IF(COUNT(Q113,V113)&lt;&gt;2,"",IF(OR(Q113&lt;=0,V113&lt;=0),"NM",Q113/V113))</f>
        <v/>
      </c>
      <c r="AG113" s="19" t="str">
        <f aca="false">IF(COUNT(Q113,W113)&lt;&gt;2,"",IF(OR(Q113&lt;=0,W113&lt;=0),"NM",Q113/W113))</f>
        <v/>
      </c>
      <c r="AH113" s="20" t="str">
        <f aca="false">IF(OR(NOT(ISNUMBER(Controls!$C$11)),Controls!$C$11&lt;1,Controls!$C$11&gt;5,Controls!$C$11&lt;&gt;INT(Controls!$C$11)),"",INDEX(AC113:AG113,1,Controls!$C$11))</f>
        <v/>
      </c>
      <c r="AI113" s="1" t="str">
        <f aca="false">IF(A113="","",IF(COUNTIFS($A$10:$A$309,A113)&lt;&gt;1,"Duplicate ID",IF(OR(B113&lt;&gt;Controls!$C$9,C113&lt;&gt;Controls!$C$10),"Other peer group",IF(OR(H113&lt;&gt;"Yes",G113="Excluded",G113="Adjacent",G113="Watchlist"),"Excluded",IF(OR(I113&lt;&gt;"Yes",D113="",E113="",J113="",K113="",L113="",X113="",Controls!$C$10="",Controls!$C$8="",Controls!$C$20="",Controls!$C$21="",M113&lt;&gt;Controls!$C$8,NOT(ISNUMBER(N113)),N113&lt;=0,N113&lt;&gt;Controls!$C$7,NOT(ISNUMBER(O113)),O113&gt;N113,AND(Controls!$C$11&gt;=4,OR(NOT(ISNUMBER(P113)),P113&lt;=N113)),AND(Controls!$C$11=2,T113&lt;&gt;0,Y113=""),AND(G113&lt;&gt;"Core",G113&lt;&gt;"Secondary")),"Review inputs / basis",IF(NOT(ISNUMBER(AH113)),"Missing / NM metric","Eligible"))))))</f>
        <v/>
      </c>
      <c r="AJ113" s="20" t="str">
        <f aca="false">IF(AND(AI113="Eligible",G113="Core"),AH113,"")</f>
        <v/>
      </c>
      <c r="AK113" s="20" t="str">
        <f aca="false">IF(AI113="Eligible",AH113,"")</f>
        <v/>
      </c>
      <c r="AL113" s="1" t="str">
        <f aca="false">IF(NOT(ISNUMBER(AJ113)),"",IF($A$6&lt;5,"Fewer than 5 core",IF(OR(AJ113&lt;$B$6-1.5*($D$6-$B$6),AJ113&gt;$D$6+1.5*($D$6-$B$6)),"Review outlier","Within IQR fences")))</f>
        <v/>
      </c>
      <c r="AM113" s="1"/>
      <c r="AN113" s="1"/>
      <c r="AO113" s="1"/>
      <c r="AP113" s="1"/>
    </row>
    <row r="114" customFormat="false" ht="24.75" hidden="false" customHeight="true" outlineLevel="0" collapsed="false">
      <c r="A114" s="15"/>
      <c r="B114" s="15"/>
      <c r="C114" s="15"/>
      <c r="D114" s="15"/>
      <c r="E114" s="15"/>
      <c r="F114" s="15"/>
      <c r="G114" s="15"/>
      <c r="H114" s="15"/>
      <c r="I114" s="15"/>
      <c r="J114" s="15"/>
      <c r="K114" s="15"/>
      <c r="L114" s="15"/>
      <c r="M114" s="15"/>
      <c r="N114" s="16"/>
      <c r="O114" s="16"/>
      <c r="P114" s="16"/>
      <c r="Q114" s="17"/>
      <c r="R114" s="17"/>
      <c r="S114" s="17"/>
      <c r="T114" s="17"/>
      <c r="U114" s="17"/>
      <c r="V114" s="17"/>
      <c r="W114" s="17"/>
      <c r="X114" s="17"/>
      <c r="Y114" s="17"/>
      <c r="Z114" s="7" t="str">
        <f aca="false">IF(COUNT(S114:T114)&lt;&gt;2,"",SUM(S114:T114))</f>
        <v/>
      </c>
      <c r="AA114" s="18" t="str">
        <f aca="false">IF(OR(NOT(ISNUMBER(Z114)),NOT(ISNUMBER(R114)),R114&lt;=0),"",Z114/R114)</f>
        <v/>
      </c>
      <c r="AB114" s="18" t="str">
        <f aca="false">IF(OR(COUNT(R114,V114)&lt;&gt;2,R114&lt;=0),"",V114/R114-1)</f>
        <v/>
      </c>
      <c r="AC114" s="19" t="str">
        <f aca="false">IF(COUNT(Q114,R114)&lt;&gt;2,"",IF(OR(Q114&lt;=0,R114&lt;=0),"NM",Q114/R114))</f>
        <v/>
      </c>
      <c r="AD114" s="19" t="str">
        <f aca="false">IF(COUNT(Q114,Z114)&lt;&gt;2,"",IF(OR(Q114&lt;=0,Z114&lt;=0),"NM",Q114/Z114))</f>
        <v/>
      </c>
      <c r="AE114" s="19" t="str">
        <f aca="false">IF(COUNT(Q114,U114)&lt;&gt;2,"",IF(OR(Q114&lt;=0,U114&lt;=0),"NM",Q114/U114))</f>
        <v/>
      </c>
      <c r="AF114" s="19" t="str">
        <f aca="false">IF(COUNT(Q114,V114)&lt;&gt;2,"",IF(OR(Q114&lt;=0,V114&lt;=0),"NM",Q114/V114))</f>
        <v/>
      </c>
      <c r="AG114" s="19" t="str">
        <f aca="false">IF(COUNT(Q114,W114)&lt;&gt;2,"",IF(OR(Q114&lt;=0,W114&lt;=0),"NM",Q114/W114))</f>
        <v/>
      </c>
      <c r="AH114" s="20" t="str">
        <f aca="false">IF(OR(NOT(ISNUMBER(Controls!$C$11)),Controls!$C$11&lt;1,Controls!$C$11&gt;5,Controls!$C$11&lt;&gt;INT(Controls!$C$11)),"",INDEX(AC114:AG114,1,Controls!$C$11))</f>
        <v/>
      </c>
      <c r="AI114" s="1" t="str">
        <f aca="false">IF(A114="","",IF(COUNTIFS($A$10:$A$309,A114)&lt;&gt;1,"Duplicate ID",IF(OR(B114&lt;&gt;Controls!$C$9,C114&lt;&gt;Controls!$C$10),"Other peer group",IF(OR(H114&lt;&gt;"Yes",G114="Excluded",G114="Adjacent",G114="Watchlist"),"Excluded",IF(OR(I114&lt;&gt;"Yes",D114="",E114="",J114="",K114="",L114="",X114="",Controls!$C$10="",Controls!$C$8="",Controls!$C$20="",Controls!$C$21="",M114&lt;&gt;Controls!$C$8,NOT(ISNUMBER(N114)),N114&lt;=0,N114&lt;&gt;Controls!$C$7,NOT(ISNUMBER(O114)),O114&gt;N114,AND(Controls!$C$11&gt;=4,OR(NOT(ISNUMBER(P114)),P114&lt;=N114)),AND(Controls!$C$11=2,T114&lt;&gt;0,Y114=""),AND(G114&lt;&gt;"Core",G114&lt;&gt;"Secondary")),"Review inputs / basis",IF(NOT(ISNUMBER(AH114)),"Missing / NM metric","Eligible"))))))</f>
        <v/>
      </c>
      <c r="AJ114" s="20" t="str">
        <f aca="false">IF(AND(AI114="Eligible",G114="Core"),AH114,"")</f>
        <v/>
      </c>
      <c r="AK114" s="20" t="str">
        <f aca="false">IF(AI114="Eligible",AH114,"")</f>
        <v/>
      </c>
      <c r="AL114" s="1" t="str">
        <f aca="false">IF(NOT(ISNUMBER(AJ114)),"",IF($A$6&lt;5,"Fewer than 5 core",IF(OR(AJ114&lt;$B$6-1.5*($D$6-$B$6),AJ114&gt;$D$6+1.5*($D$6-$B$6)),"Review outlier","Within IQR fences")))</f>
        <v/>
      </c>
      <c r="AM114" s="1"/>
      <c r="AN114" s="1"/>
      <c r="AO114" s="1"/>
      <c r="AP114" s="1"/>
    </row>
    <row r="115" customFormat="false" ht="24.75" hidden="false" customHeight="true" outlineLevel="0" collapsed="false">
      <c r="A115" s="15"/>
      <c r="B115" s="15"/>
      <c r="C115" s="15"/>
      <c r="D115" s="15"/>
      <c r="E115" s="15"/>
      <c r="F115" s="15"/>
      <c r="G115" s="15"/>
      <c r="H115" s="15"/>
      <c r="I115" s="15"/>
      <c r="J115" s="15"/>
      <c r="K115" s="15"/>
      <c r="L115" s="15"/>
      <c r="M115" s="15"/>
      <c r="N115" s="16"/>
      <c r="O115" s="16"/>
      <c r="P115" s="16"/>
      <c r="Q115" s="17"/>
      <c r="R115" s="17"/>
      <c r="S115" s="17"/>
      <c r="T115" s="17"/>
      <c r="U115" s="17"/>
      <c r="V115" s="17"/>
      <c r="W115" s="17"/>
      <c r="X115" s="17"/>
      <c r="Y115" s="17"/>
      <c r="Z115" s="7" t="str">
        <f aca="false">IF(COUNT(S115:T115)&lt;&gt;2,"",SUM(S115:T115))</f>
        <v/>
      </c>
      <c r="AA115" s="18" t="str">
        <f aca="false">IF(OR(NOT(ISNUMBER(Z115)),NOT(ISNUMBER(R115)),R115&lt;=0),"",Z115/R115)</f>
        <v/>
      </c>
      <c r="AB115" s="18" t="str">
        <f aca="false">IF(OR(COUNT(R115,V115)&lt;&gt;2,R115&lt;=0),"",V115/R115-1)</f>
        <v/>
      </c>
      <c r="AC115" s="19" t="str">
        <f aca="false">IF(COUNT(Q115,R115)&lt;&gt;2,"",IF(OR(Q115&lt;=0,R115&lt;=0),"NM",Q115/R115))</f>
        <v/>
      </c>
      <c r="AD115" s="19" t="str">
        <f aca="false">IF(COUNT(Q115,Z115)&lt;&gt;2,"",IF(OR(Q115&lt;=0,Z115&lt;=0),"NM",Q115/Z115))</f>
        <v/>
      </c>
      <c r="AE115" s="19" t="str">
        <f aca="false">IF(COUNT(Q115,U115)&lt;&gt;2,"",IF(OR(Q115&lt;=0,U115&lt;=0),"NM",Q115/U115))</f>
        <v/>
      </c>
      <c r="AF115" s="19" t="str">
        <f aca="false">IF(COUNT(Q115,V115)&lt;&gt;2,"",IF(OR(Q115&lt;=0,V115&lt;=0),"NM",Q115/V115))</f>
        <v/>
      </c>
      <c r="AG115" s="19" t="str">
        <f aca="false">IF(COUNT(Q115,W115)&lt;&gt;2,"",IF(OR(Q115&lt;=0,W115&lt;=0),"NM",Q115/W115))</f>
        <v/>
      </c>
      <c r="AH115" s="20" t="str">
        <f aca="false">IF(OR(NOT(ISNUMBER(Controls!$C$11)),Controls!$C$11&lt;1,Controls!$C$11&gt;5,Controls!$C$11&lt;&gt;INT(Controls!$C$11)),"",INDEX(AC115:AG115,1,Controls!$C$11))</f>
        <v/>
      </c>
      <c r="AI115" s="1" t="str">
        <f aca="false">IF(A115="","",IF(COUNTIFS($A$10:$A$309,A115)&lt;&gt;1,"Duplicate ID",IF(OR(B115&lt;&gt;Controls!$C$9,C115&lt;&gt;Controls!$C$10),"Other peer group",IF(OR(H115&lt;&gt;"Yes",G115="Excluded",G115="Adjacent",G115="Watchlist"),"Excluded",IF(OR(I115&lt;&gt;"Yes",D115="",E115="",J115="",K115="",L115="",X115="",Controls!$C$10="",Controls!$C$8="",Controls!$C$20="",Controls!$C$21="",M115&lt;&gt;Controls!$C$8,NOT(ISNUMBER(N115)),N115&lt;=0,N115&lt;&gt;Controls!$C$7,NOT(ISNUMBER(O115)),O115&gt;N115,AND(Controls!$C$11&gt;=4,OR(NOT(ISNUMBER(P115)),P115&lt;=N115)),AND(Controls!$C$11=2,T115&lt;&gt;0,Y115=""),AND(G115&lt;&gt;"Core",G115&lt;&gt;"Secondary")),"Review inputs / basis",IF(NOT(ISNUMBER(AH115)),"Missing / NM metric","Eligible"))))))</f>
        <v/>
      </c>
      <c r="AJ115" s="20" t="str">
        <f aca="false">IF(AND(AI115="Eligible",G115="Core"),AH115,"")</f>
        <v/>
      </c>
      <c r="AK115" s="20" t="str">
        <f aca="false">IF(AI115="Eligible",AH115,"")</f>
        <v/>
      </c>
      <c r="AL115" s="1" t="str">
        <f aca="false">IF(NOT(ISNUMBER(AJ115)),"",IF($A$6&lt;5,"Fewer than 5 core",IF(OR(AJ115&lt;$B$6-1.5*($D$6-$B$6),AJ115&gt;$D$6+1.5*($D$6-$B$6)),"Review outlier","Within IQR fences")))</f>
        <v/>
      </c>
      <c r="AM115" s="1"/>
      <c r="AN115" s="1"/>
      <c r="AO115" s="1"/>
      <c r="AP115" s="1"/>
    </row>
    <row r="116" customFormat="false" ht="24.75" hidden="false" customHeight="true" outlineLevel="0" collapsed="false">
      <c r="A116" s="15"/>
      <c r="B116" s="15"/>
      <c r="C116" s="15"/>
      <c r="D116" s="15"/>
      <c r="E116" s="15"/>
      <c r="F116" s="15"/>
      <c r="G116" s="15"/>
      <c r="H116" s="15"/>
      <c r="I116" s="15"/>
      <c r="J116" s="15"/>
      <c r="K116" s="15"/>
      <c r="L116" s="15"/>
      <c r="M116" s="15"/>
      <c r="N116" s="16"/>
      <c r="O116" s="16"/>
      <c r="P116" s="16"/>
      <c r="Q116" s="17"/>
      <c r="R116" s="17"/>
      <c r="S116" s="17"/>
      <c r="T116" s="17"/>
      <c r="U116" s="17"/>
      <c r="V116" s="17"/>
      <c r="W116" s="17"/>
      <c r="X116" s="17"/>
      <c r="Y116" s="17"/>
      <c r="Z116" s="7" t="str">
        <f aca="false">IF(COUNT(S116:T116)&lt;&gt;2,"",SUM(S116:T116))</f>
        <v/>
      </c>
      <c r="AA116" s="18" t="str">
        <f aca="false">IF(OR(NOT(ISNUMBER(Z116)),NOT(ISNUMBER(R116)),R116&lt;=0),"",Z116/R116)</f>
        <v/>
      </c>
      <c r="AB116" s="18" t="str">
        <f aca="false">IF(OR(COUNT(R116,V116)&lt;&gt;2,R116&lt;=0),"",V116/R116-1)</f>
        <v/>
      </c>
      <c r="AC116" s="19" t="str">
        <f aca="false">IF(COUNT(Q116,R116)&lt;&gt;2,"",IF(OR(Q116&lt;=0,R116&lt;=0),"NM",Q116/R116))</f>
        <v/>
      </c>
      <c r="AD116" s="19" t="str">
        <f aca="false">IF(COUNT(Q116,Z116)&lt;&gt;2,"",IF(OR(Q116&lt;=0,Z116&lt;=0),"NM",Q116/Z116))</f>
        <v/>
      </c>
      <c r="AE116" s="19" t="str">
        <f aca="false">IF(COUNT(Q116,U116)&lt;&gt;2,"",IF(OR(Q116&lt;=0,U116&lt;=0),"NM",Q116/U116))</f>
        <v/>
      </c>
      <c r="AF116" s="19" t="str">
        <f aca="false">IF(COUNT(Q116,V116)&lt;&gt;2,"",IF(OR(Q116&lt;=0,V116&lt;=0),"NM",Q116/V116))</f>
        <v/>
      </c>
      <c r="AG116" s="19" t="str">
        <f aca="false">IF(COUNT(Q116,W116)&lt;&gt;2,"",IF(OR(Q116&lt;=0,W116&lt;=0),"NM",Q116/W116))</f>
        <v/>
      </c>
      <c r="AH116" s="20" t="str">
        <f aca="false">IF(OR(NOT(ISNUMBER(Controls!$C$11)),Controls!$C$11&lt;1,Controls!$C$11&gt;5,Controls!$C$11&lt;&gt;INT(Controls!$C$11)),"",INDEX(AC116:AG116,1,Controls!$C$11))</f>
        <v/>
      </c>
      <c r="AI116" s="1" t="str">
        <f aca="false">IF(A116="","",IF(COUNTIFS($A$10:$A$309,A116)&lt;&gt;1,"Duplicate ID",IF(OR(B116&lt;&gt;Controls!$C$9,C116&lt;&gt;Controls!$C$10),"Other peer group",IF(OR(H116&lt;&gt;"Yes",G116="Excluded",G116="Adjacent",G116="Watchlist"),"Excluded",IF(OR(I116&lt;&gt;"Yes",D116="",E116="",J116="",K116="",L116="",X116="",Controls!$C$10="",Controls!$C$8="",Controls!$C$20="",Controls!$C$21="",M116&lt;&gt;Controls!$C$8,NOT(ISNUMBER(N116)),N116&lt;=0,N116&lt;&gt;Controls!$C$7,NOT(ISNUMBER(O116)),O116&gt;N116,AND(Controls!$C$11&gt;=4,OR(NOT(ISNUMBER(P116)),P116&lt;=N116)),AND(Controls!$C$11=2,T116&lt;&gt;0,Y116=""),AND(G116&lt;&gt;"Core",G116&lt;&gt;"Secondary")),"Review inputs / basis",IF(NOT(ISNUMBER(AH116)),"Missing / NM metric","Eligible"))))))</f>
        <v/>
      </c>
      <c r="AJ116" s="20" t="str">
        <f aca="false">IF(AND(AI116="Eligible",G116="Core"),AH116,"")</f>
        <v/>
      </c>
      <c r="AK116" s="20" t="str">
        <f aca="false">IF(AI116="Eligible",AH116,"")</f>
        <v/>
      </c>
      <c r="AL116" s="1" t="str">
        <f aca="false">IF(NOT(ISNUMBER(AJ116)),"",IF($A$6&lt;5,"Fewer than 5 core",IF(OR(AJ116&lt;$B$6-1.5*($D$6-$B$6),AJ116&gt;$D$6+1.5*($D$6-$B$6)),"Review outlier","Within IQR fences")))</f>
        <v/>
      </c>
      <c r="AM116" s="1"/>
      <c r="AN116" s="1"/>
      <c r="AO116" s="1"/>
      <c r="AP116" s="1"/>
    </row>
    <row r="117" customFormat="false" ht="24.75" hidden="false" customHeight="true" outlineLevel="0" collapsed="false">
      <c r="A117" s="15"/>
      <c r="B117" s="15"/>
      <c r="C117" s="15"/>
      <c r="D117" s="15"/>
      <c r="E117" s="15"/>
      <c r="F117" s="15"/>
      <c r="G117" s="15"/>
      <c r="H117" s="15"/>
      <c r="I117" s="15"/>
      <c r="J117" s="15"/>
      <c r="K117" s="15"/>
      <c r="L117" s="15"/>
      <c r="M117" s="15"/>
      <c r="N117" s="16"/>
      <c r="O117" s="16"/>
      <c r="P117" s="16"/>
      <c r="Q117" s="17"/>
      <c r="R117" s="17"/>
      <c r="S117" s="17"/>
      <c r="T117" s="17"/>
      <c r="U117" s="17"/>
      <c r="V117" s="17"/>
      <c r="W117" s="17"/>
      <c r="X117" s="17"/>
      <c r="Y117" s="17"/>
      <c r="Z117" s="7" t="str">
        <f aca="false">IF(COUNT(S117:T117)&lt;&gt;2,"",SUM(S117:T117))</f>
        <v/>
      </c>
      <c r="AA117" s="18" t="str">
        <f aca="false">IF(OR(NOT(ISNUMBER(Z117)),NOT(ISNUMBER(R117)),R117&lt;=0),"",Z117/R117)</f>
        <v/>
      </c>
      <c r="AB117" s="18" t="str">
        <f aca="false">IF(OR(COUNT(R117,V117)&lt;&gt;2,R117&lt;=0),"",V117/R117-1)</f>
        <v/>
      </c>
      <c r="AC117" s="19" t="str">
        <f aca="false">IF(COUNT(Q117,R117)&lt;&gt;2,"",IF(OR(Q117&lt;=0,R117&lt;=0),"NM",Q117/R117))</f>
        <v/>
      </c>
      <c r="AD117" s="19" t="str">
        <f aca="false">IF(COUNT(Q117,Z117)&lt;&gt;2,"",IF(OR(Q117&lt;=0,Z117&lt;=0),"NM",Q117/Z117))</f>
        <v/>
      </c>
      <c r="AE117" s="19" t="str">
        <f aca="false">IF(COUNT(Q117,U117)&lt;&gt;2,"",IF(OR(Q117&lt;=0,U117&lt;=0),"NM",Q117/U117))</f>
        <v/>
      </c>
      <c r="AF117" s="19" t="str">
        <f aca="false">IF(COUNT(Q117,V117)&lt;&gt;2,"",IF(OR(Q117&lt;=0,V117&lt;=0),"NM",Q117/V117))</f>
        <v/>
      </c>
      <c r="AG117" s="19" t="str">
        <f aca="false">IF(COUNT(Q117,W117)&lt;&gt;2,"",IF(OR(Q117&lt;=0,W117&lt;=0),"NM",Q117/W117))</f>
        <v/>
      </c>
      <c r="AH117" s="20" t="str">
        <f aca="false">IF(OR(NOT(ISNUMBER(Controls!$C$11)),Controls!$C$11&lt;1,Controls!$C$11&gt;5,Controls!$C$11&lt;&gt;INT(Controls!$C$11)),"",INDEX(AC117:AG117,1,Controls!$C$11))</f>
        <v/>
      </c>
      <c r="AI117" s="1" t="str">
        <f aca="false">IF(A117="","",IF(COUNTIFS($A$10:$A$309,A117)&lt;&gt;1,"Duplicate ID",IF(OR(B117&lt;&gt;Controls!$C$9,C117&lt;&gt;Controls!$C$10),"Other peer group",IF(OR(H117&lt;&gt;"Yes",G117="Excluded",G117="Adjacent",G117="Watchlist"),"Excluded",IF(OR(I117&lt;&gt;"Yes",D117="",E117="",J117="",K117="",L117="",X117="",Controls!$C$10="",Controls!$C$8="",Controls!$C$20="",Controls!$C$21="",M117&lt;&gt;Controls!$C$8,NOT(ISNUMBER(N117)),N117&lt;=0,N117&lt;&gt;Controls!$C$7,NOT(ISNUMBER(O117)),O117&gt;N117,AND(Controls!$C$11&gt;=4,OR(NOT(ISNUMBER(P117)),P117&lt;=N117)),AND(Controls!$C$11=2,T117&lt;&gt;0,Y117=""),AND(G117&lt;&gt;"Core",G117&lt;&gt;"Secondary")),"Review inputs / basis",IF(NOT(ISNUMBER(AH117)),"Missing / NM metric","Eligible"))))))</f>
        <v/>
      </c>
      <c r="AJ117" s="20" t="str">
        <f aca="false">IF(AND(AI117="Eligible",G117="Core"),AH117,"")</f>
        <v/>
      </c>
      <c r="AK117" s="20" t="str">
        <f aca="false">IF(AI117="Eligible",AH117,"")</f>
        <v/>
      </c>
      <c r="AL117" s="1" t="str">
        <f aca="false">IF(NOT(ISNUMBER(AJ117)),"",IF($A$6&lt;5,"Fewer than 5 core",IF(OR(AJ117&lt;$B$6-1.5*($D$6-$B$6),AJ117&gt;$D$6+1.5*($D$6-$B$6)),"Review outlier","Within IQR fences")))</f>
        <v/>
      </c>
      <c r="AM117" s="1"/>
      <c r="AN117" s="1"/>
      <c r="AO117" s="1"/>
      <c r="AP117" s="1"/>
    </row>
    <row r="118" customFormat="false" ht="24.75" hidden="false" customHeight="true" outlineLevel="0" collapsed="false">
      <c r="A118" s="15"/>
      <c r="B118" s="15"/>
      <c r="C118" s="15"/>
      <c r="D118" s="15"/>
      <c r="E118" s="15"/>
      <c r="F118" s="15"/>
      <c r="G118" s="15"/>
      <c r="H118" s="15"/>
      <c r="I118" s="15"/>
      <c r="J118" s="15"/>
      <c r="K118" s="15"/>
      <c r="L118" s="15"/>
      <c r="M118" s="15"/>
      <c r="N118" s="16"/>
      <c r="O118" s="16"/>
      <c r="P118" s="16"/>
      <c r="Q118" s="17"/>
      <c r="R118" s="17"/>
      <c r="S118" s="17"/>
      <c r="T118" s="17"/>
      <c r="U118" s="17"/>
      <c r="V118" s="17"/>
      <c r="W118" s="17"/>
      <c r="X118" s="17"/>
      <c r="Y118" s="17"/>
      <c r="Z118" s="7" t="str">
        <f aca="false">IF(COUNT(S118:T118)&lt;&gt;2,"",SUM(S118:T118))</f>
        <v/>
      </c>
      <c r="AA118" s="18" t="str">
        <f aca="false">IF(OR(NOT(ISNUMBER(Z118)),NOT(ISNUMBER(R118)),R118&lt;=0),"",Z118/R118)</f>
        <v/>
      </c>
      <c r="AB118" s="18" t="str">
        <f aca="false">IF(OR(COUNT(R118,V118)&lt;&gt;2,R118&lt;=0),"",V118/R118-1)</f>
        <v/>
      </c>
      <c r="AC118" s="19" t="str">
        <f aca="false">IF(COUNT(Q118,R118)&lt;&gt;2,"",IF(OR(Q118&lt;=0,R118&lt;=0),"NM",Q118/R118))</f>
        <v/>
      </c>
      <c r="AD118" s="19" t="str">
        <f aca="false">IF(COUNT(Q118,Z118)&lt;&gt;2,"",IF(OR(Q118&lt;=0,Z118&lt;=0),"NM",Q118/Z118))</f>
        <v/>
      </c>
      <c r="AE118" s="19" t="str">
        <f aca="false">IF(COUNT(Q118,U118)&lt;&gt;2,"",IF(OR(Q118&lt;=0,U118&lt;=0),"NM",Q118/U118))</f>
        <v/>
      </c>
      <c r="AF118" s="19" t="str">
        <f aca="false">IF(COUNT(Q118,V118)&lt;&gt;2,"",IF(OR(Q118&lt;=0,V118&lt;=0),"NM",Q118/V118))</f>
        <v/>
      </c>
      <c r="AG118" s="19" t="str">
        <f aca="false">IF(COUNT(Q118,W118)&lt;&gt;2,"",IF(OR(Q118&lt;=0,W118&lt;=0),"NM",Q118/W118))</f>
        <v/>
      </c>
      <c r="AH118" s="20" t="str">
        <f aca="false">IF(OR(NOT(ISNUMBER(Controls!$C$11)),Controls!$C$11&lt;1,Controls!$C$11&gt;5,Controls!$C$11&lt;&gt;INT(Controls!$C$11)),"",INDEX(AC118:AG118,1,Controls!$C$11))</f>
        <v/>
      </c>
      <c r="AI118" s="1" t="str">
        <f aca="false">IF(A118="","",IF(COUNTIFS($A$10:$A$309,A118)&lt;&gt;1,"Duplicate ID",IF(OR(B118&lt;&gt;Controls!$C$9,C118&lt;&gt;Controls!$C$10),"Other peer group",IF(OR(H118&lt;&gt;"Yes",G118="Excluded",G118="Adjacent",G118="Watchlist"),"Excluded",IF(OR(I118&lt;&gt;"Yes",D118="",E118="",J118="",K118="",L118="",X118="",Controls!$C$10="",Controls!$C$8="",Controls!$C$20="",Controls!$C$21="",M118&lt;&gt;Controls!$C$8,NOT(ISNUMBER(N118)),N118&lt;=0,N118&lt;&gt;Controls!$C$7,NOT(ISNUMBER(O118)),O118&gt;N118,AND(Controls!$C$11&gt;=4,OR(NOT(ISNUMBER(P118)),P118&lt;=N118)),AND(Controls!$C$11=2,T118&lt;&gt;0,Y118=""),AND(G118&lt;&gt;"Core",G118&lt;&gt;"Secondary")),"Review inputs / basis",IF(NOT(ISNUMBER(AH118)),"Missing / NM metric","Eligible"))))))</f>
        <v/>
      </c>
      <c r="AJ118" s="20" t="str">
        <f aca="false">IF(AND(AI118="Eligible",G118="Core"),AH118,"")</f>
        <v/>
      </c>
      <c r="AK118" s="20" t="str">
        <f aca="false">IF(AI118="Eligible",AH118,"")</f>
        <v/>
      </c>
      <c r="AL118" s="1" t="str">
        <f aca="false">IF(NOT(ISNUMBER(AJ118)),"",IF($A$6&lt;5,"Fewer than 5 core",IF(OR(AJ118&lt;$B$6-1.5*($D$6-$B$6),AJ118&gt;$D$6+1.5*($D$6-$B$6)),"Review outlier","Within IQR fences")))</f>
        <v/>
      </c>
      <c r="AM118" s="1"/>
      <c r="AN118" s="1"/>
      <c r="AO118" s="1"/>
      <c r="AP118" s="1"/>
    </row>
    <row r="119" customFormat="false" ht="24.75" hidden="false" customHeight="true" outlineLevel="0" collapsed="false">
      <c r="A119" s="15"/>
      <c r="B119" s="15"/>
      <c r="C119" s="15"/>
      <c r="D119" s="15"/>
      <c r="E119" s="15"/>
      <c r="F119" s="15"/>
      <c r="G119" s="15"/>
      <c r="H119" s="15"/>
      <c r="I119" s="15"/>
      <c r="J119" s="15"/>
      <c r="K119" s="15"/>
      <c r="L119" s="15"/>
      <c r="M119" s="15"/>
      <c r="N119" s="16"/>
      <c r="O119" s="16"/>
      <c r="P119" s="16"/>
      <c r="Q119" s="17"/>
      <c r="R119" s="17"/>
      <c r="S119" s="17"/>
      <c r="T119" s="17"/>
      <c r="U119" s="17"/>
      <c r="V119" s="17"/>
      <c r="W119" s="17"/>
      <c r="X119" s="17"/>
      <c r="Y119" s="17"/>
      <c r="Z119" s="7" t="str">
        <f aca="false">IF(COUNT(S119:T119)&lt;&gt;2,"",SUM(S119:T119))</f>
        <v/>
      </c>
      <c r="AA119" s="18" t="str">
        <f aca="false">IF(OR(NOT(ISNUMBER(Z119)),NOT(ISNUMBER(R119)),R119&lt;=0),"",Z119/R119)</f>
        <v/>
      </c>
      <c r="AB119" s="18" t="str">
        <f aca="false">IF(OR(COUNT(R119,V119)&lt;&gt;2,R119&lt;=0),"",V119/R119-1)</f>
        <v/>
      </c>
      <c r="AC119" s="19" t="str">
        <f aca="false">IF(COUNT(Q119,R119)&lt;&gt;2,"",IF(OR(Q119&lt;=0,R119&lt;=0),"NM",Q119/R119))</f>
        <v/>
      </c>
      <c r="AD119" s="19" t="str">
        <f aca="false">IF(COUNT(Q119,Z119)&lt;&gt;2,"",IF(OR(Q119&lt;=0,Z119&lt;=0),"NM",Q119/Z119))</f>
        <v/>
      </c>
      <c r="AE119" s="19" t="str">
        <f aca="false">IF(COUNT(Q119,U119)&lt;&gt;2,"",IF(OR(Q119&lt;=0,U119&lt;=0),"NM",Q119/U119))</f>
        <v/>
      </c>
      <c r="AF119" s="19" t="str">
        <f aca="false">IF(COUNT(Q119,V119)&lt;&gt;2,"",IF(OR(Q119&lt;=0,V119&lt;=0),"NM",Q119/V119))</f>
        <v/>
      </c>
      <c r="AG119" s="19" t="str">
        <f aca="false">IF(COUNT(Q119,W119)&lt;&gt;2,"",IF(OR(Q119&lt;=0,W119&lt;=0),"NM",Q119/W119))</f>
        <v/>
      </c>
      <c r="AH119" s="20" t="str">
        <f aca="false">IF(OR(NOT(ISNUMBER(Controls!$C$11)),Controls!$C$11&lt;1,Controls!$C$11&gt;5,Controls!$C$11&lt;&gt;INT(Controls!$C$11)),"",INDEX(AC119:AG119,1,Controls!$C$11))</f>
        <v/>
      </c>
      <c r="AI119" s="1" t="str">
        <f aca="false">IF(A119="","",IF(COUNTIFS($A$10:$A$309,A119)&lt;&gt;1,"Duplicate ID",IF(OR(B119&lt;&gt;Controls!$C$9,C119&lt;&gt;Controls!$C$10),"Other peer group",IF(OR(H119&lt;&gt;"Yes",G119="Excluded",G119="Adjacent",G119="Watchlist"),"Excluded",IF(OR(I119&lt;&gt;"Yes",D119="",E119="",J119="",K119="",L119="",X119="",Controls!$C$10="",Controls!$C$8="",Controls!$C$20="",Controls!$C$21="",M119&lt;&gt;Controls!$C$8,NOT(ISNUMBER(N119)),N119&lt;=0,N119&lt;&gt;Controls!$C$7,NOT(ISNUMBER(O119)),O119&gt;N119,AND(Controls!$C$11&gt;=4,OR(NOT(ISNUMBER(P119)),P119&lt;=N119)),AND(Controls!$C$11=2,T119&lt;&gt;0,Y119=""),AND(G119&lt;&gt;"Core",G119&lt;&gt;"Secondary")),"Review inputs / basis",IF(NOT(ISNUMBER(AH119)),"Missing / NM metric","Eligible"))))))</f>
        <v/>
      </c>
      <c r="AJ119" s="20" t="str">
        <f aca="false">IF(AND(AI119="Eligible",G119="Core"),AH119,"")</f>
        <v/>
      </c>
      <c r="AK119" s="20" t="str">
        <f aca="false">IF(AI119="Eligible",AH119,"")</f>
        <v/>
      </c>
      <c r="AL119" s="1" t="str">
        <f aca="false">IF(NOT(ISNUMBER(AJ119)),"",IF($A$6&lt;5,"Fewer than 5 core",IF(OR(AJ119&lt;$B$6-1.5*($D$6-$B$6),AJ119&gt;$D$6+1.5*($D$6-$B$6)),"Review outlier","Within IQR fences")))</f>
        <v/>
      </c>
      <c r="AM119" s="1"/>
      <c r="AN119" s="1"/>
      <c r="AO119" s="1"/>
      <c r="AP119" s="1"/>
    </row>
    <row r="120" customFormat="false" ht="24.75" hidden="false" customHeight="true" outlineLevel="0" collapsed="false">
      <c r="A120" s="15"/>
      <c r="B120" s="15"/>
      <c r="C120" s="15"/>
      <c r="D120" s="15"/>
      <c r="E120" s="15"/>
      <c r="F120" s="15"/>
      <c r="G120" s="15"/>
      <c r="H120" s="15"/>
      <c r="I120" s="15"/>
      <c r="J120" s="15"/>
      <c r="K120" s="15"/>
      <c r="L120" s="15"/>
      <c r="M120" s="15"/>
      <c r="N120" s="16"/>
      <c r="O120" s="16"/>
      <c r="P120" s="16"/>
      <c r="Q120" s="17"/>
      <c r="R120" s="17"/>
      <c r="S120" s="17"/>
      <c r="T120" s="17"/>
      <c r="U120" s="17"/>
      <c r="V120" s="17"/>
      <c r="W120" s="17"/>
      <c r="X120" s="17"/>
      <c r="Y120" s="17"/>
      <c r="Z120" s="7" t="str">
        <f aca="false">IF(COUNT(S120:T120)&lt;&gt;2,"",SUM(S120:T120))</f>
        <v/>
      </c>
      <c r="AA120" s="18" t="str">
        <f aca="false">IF(OR(NOT(ISNUMBER(Z120)),NOT(ISNUMBER(R120)),R120&lt;=0),"",Z120/R120)</f>
        <v/>
      </c>
      <c r="AB120" s="18" t="str">
        <f aca="false">IF(OR(COUNT(R120,V120)&lt;&gt;2,R120&lt;=0),"",V120/R120-1)</f>
        <v/>
      </c>
      <c r="AC120" s="19" t="str">
        <f aca="false">IF(COUNT(Q120,R120)&lt;&gt;2,"",IF(OR(Q120&lt;=0,R120&lt;=0),"NM",Q120/R120))</f>
        <v/>
      </c>
      <c r="AD120" s="19" t="str">
        <f aca="false">IF(COUNT(Q120,Z120)&lt;&gt;2,"",IF(OR(Q120&lt;=0,Z120&lt;=0),"NM",Q120/Z120))</f>
        <v/>
      </c>
      <c r="AE120" s="19" t="str">
        <f aca="false">IF(COUNT(Q120,U120)&lt;&gt;2,"",IF(OR(Q120&lt;=0,U120&lt;=0),"NM",Q120/U120))</f>
        <v/>
      </c>
      <c r="AF120" s="19" t="str">
        <f aca="false">IF(COUNT(Q120,V120)&lt;&gt;2,"",IF(OR(Q120&lt;=0,V120&lt;=0),"NM",Q120/V120))</f>
        <v/>
      </c>
      <c r="AG120" s="19" t="str">
        <f aca="false">IF(COUNT(Q120,W120)&lt;&gt;2,"",IF(OR(Q120&lt;=0,W120&lt;=0),"NM",Q120/W120))</f>
        <v/>
      </c>
      <c r="AH120" s="20" t="str">
        <f aca="false">IF(OR(NOT(ISNUMBER(Controls!$C$11)),Controls!$C$11&lt;1,Controls!$C$11&gt;5,Controls!$C$11&lt;&gt;INT(Controls!$C$11)),"",INDEX(AC120:AG120,1,Controls!$C$11))</f>
        <v/>
      </c>
      <c r="AI120" s="1" t="str">
        <f aca="false">IF(A120="","",IF(COUNTIFS($A$10:$A$309,A120)&lt;&gt;1,"Duplicate ID",IF(OR(B120&lt;&gt;Controls!$C$9,C120&lt;&gt;Controls!$C$10),"Other peer group",IF(OR(H120&lt;&gt;"Yes",G120="Excluded",G120="Adjacent",G120="Watchlist"),"Excluded",IF(OR(I120&lt;&gt;"Yes",D120="",E120="",J120="",K120="",L120="",X120="",Controls!$C$10="",Controls!$C$8="",Controls!$C$20="",Controls!$C$21="",M120&lt;&gt;Controls!$C$8,NOT(ISNUMBER(N120)),N120&lt;=0,N120&lt;&gt;Controls!$C$7,NOT(ISNUMBER(O120)),O120&gt;N120,AND(Controls!$C$11&gt;=4,OR(NOT(ISNUMBER(P120)),P120&lt;=N120)),AND(Controls!$C$11=2,T120&lt;&gt;0,Y120=""),AND(G120&lt;&gt;"Core",G120&lt;&gt;"Secondary")),"Review inputs / basis",IF(NOT(ISNUMBER(AH120)),"Missing / NM metric","Eligible"))))))</f>
        <v/>
      </c>
      <c r="AJ120" s="20" t="str">
        <f aca="false">IF(AND(AI120="Eligible",G120="Core"),AH120,"")</f>
        <v/>
      </c>
      <c r="AK120" s="20" t="str">
        <f aca="false">IF(AI120="Eligible",AH120,"")</f>
        <v/>
      </c>
      <c r="AL120" s="1" t="str">
        <f aca="false">IF(NOT(ISNUMBER(AJ120)),"",IF($A$6&lt;5,"Fewer than 5 core",IF(OR(AJ120&lt;$B$6-1.5*($D$6-$B$6),AJ120&gt;$D$6+1.5*($D$6-$B$6)),"Review outlier","Within IQR fences")))</f>
        <v/>
      </c>
      <c r="AM120" s="1"/>
      <c r="AN120" s="1"/>
      <c r="AO120" s="1"/>
      <c r="AP120" s="1"/>
    </row>
    <row r="121" customFormat="false" ht="24.75" hidden="false" customHeight="true" outlineLevel="0" collapsed="false">
      <c r="A121" s="15"/>
      <c r="B121" s="15"/>
      <c r="C121" s="15"/>
      <c r="D121" s="15"/>
      <c r="E121" s="15"/>
      <c r="F121" s="15"/>
      <c r="G121" s="15"/>
      <c r="H121" s="15"/>
      <c r="I121" s="15"/>
      <c r="J121" s="15"/>
      <c r="K121" s="15"/>
      <c r="L121" s="15"/>
      <c r="M121" s="15"/>
      <c r="N121" s="16"/>
      <c r="O121" s="16"/>
      <c r="P121" s="16"/>
      <c r="Q121" s="17"/>
      <c r="R121" s="17"/>
      <c r="S121" s="17"/>
      <c r="T121" s="17"/>
      <c r="U121" s="17"/>
      <c r="V121" s="17"/>
      <c r="W121" s="17"/>
      <c r="X121" s="17"/>
      <c r="Y121" s="17"/>
      <c r="Z121" s="7" t="str">
        <f aca="false">IF(COUNT(S121:T121)&lt;&gt;2,"",SUM(S121:T121))</f>
        <v/>
      </c>
      <c r="AA121" s="18" t="str">
        <f aca="false">IF(OR(NOT(ISNUMBER(Z121)),NOT(ISNUMBER(R121)),R121&lt;=0),"",Z121/R121)</f>
        <v/>
      </c>
      <c r="AB121" s="18" t="str">
        <f aca="false">IF(OR(COUNT(R121,V121)&lt;&gt;2,R121&lt;=0),"",V121/R121-1)</f>
        <v/>
      </c>
      <c r="AC121" s="19" t="str">
        <f aca="false">IF(COUNT(Q121,R121)&lt;&gt;2,"",IF(OR(Q121&lt;=0,R121&lt;=0),"NM",Q121/R121))</f>
        <v/>
      </c>
      <c r="AD121" s="19" t="str">
        <f aca="false">IF(COUNT(Q121,Z121)&lt;&gt;2,"",IF(OR(Q121&lt;=0,Z121&lt;=0),"NM",Q121/Z121))</f>
        <v/>
      </c>
      <c r="AE121" s="19" t="str">
        <f aca="false">IF(COUNT(Q121,U121)&lt;&gt;2,"",IF(OR(Q121&lt;=0,U121&lt;=0),"NM",Q121/U121))</f>
        <v/>
      </c>
      <c r="AF121" s="19" t="str">
        <f aca="false">IF(COUNT(Q121,V121)&lt;&gt;2,"",IF(OR(Q121&lt;=0,V121&lt;=0),"NM",Q121/V121))</f>
        <v/>
      </c>
      <c r="AG121" s="19" t="str">
        <f aca="false">IF(COUNT(Q121,W121)&lt;&gt;2,"",IF(OR(Q121&lt;=0,W121&lt;=0),"NM",Q121/W121))</f>
        <v/>
      </c>
      <c r="AH121" s="20" t="str">
        <f aca="false">IF(OR(NOT(ISNUMBER(Controls!$C$11)),Controls!$C$11&lt;1,Controls!$C$11&gt;5,Controls!$C$11&lt;&gt;INT(Controls!$C$11)),"",INDEX(AC121:AG121,1,Controls!$C$11))</f>
        <v/>
      </c>
      <c r="AI121" s="1" t="str">
        <f aca="false">IF(A121="","",IF(COUNTIFS($A$10:$A$309,A121)&lt;&gt;1,"Duplicate ID",IF(OR(B121&lt;&gt;Controls!$C$9,C121&lt;&gt;Controls!$C$10),"Other peer group",IF(OR(H121&lt;&gt;"Yes",G121="Excluded",G121="Adjacent",G121="Watchlist"),"Excluded",IF(OR(I121&lt;&gt;"Yes",D121="",E121="",J121="",K121="",L121="",X121="",Controls!$C$10="",Controls!$C$8="",Controls!$C$20="",Controls!$C$21="",M121&lt;&gt;Controls!$C$8,NOT(ISNUMBER(N121)),N121&lt;=0,N121&lt;&gt;Controls!$C$7,NOT(ISNUMBER(O121)),O121&gt;N121,AND(Controls!$C$11&gt;=4,OR(NOT(ISNUMBER(P121)),P121&lt;=N121)),AND(Controls!$C$11=2,T121&lt;&gt;0,Y121=""),AND(G121&lt;&gt;"Core",G121&lt;&gt;"Secondary")),"Review inputs / basis",IF(NOT(ISNUMBER(AH121)),"Missing / NM metric","Eligible"))))))</f>
        <v/>
      </c>
      <c r="AJ121" s="20" t="str">
        <f aca="false">IF(AND(AI121="Eligible",G121="Core"),AH121,"")</f>
        <v/>
      </c>
      <c r="AK121" s="20" t="str">
        <f aca="false">IF(AI121="Eligible",AH121,"")</f>
        <v/>
      </c>
      <c r="AL121" s="1" t="str">
        <f aca="false">IF(NOT(ISNUMBER(AJ121)),"",IF($A$6&lt;5,"Fewer than 5 core",IF(OR(AJ121&lt;$B$6-1.5*($D$6-$B$6),AJ121&gt;$D$6+1.5*($D$6-$B$6)),"Review outlier","Within IQR fences")))</f>
        <v/>
      </c>
      <c r="AM121" s="1"/>
      <c r="AN121" s="1"/>
      <c r="AO121" s="1"/>
      <c r="AP121" s="1"/>
    </row>
    <row r="122" customFormat="false" ht="24.75" hidden="false" customHeight="true" outlineLevel="0" collapsed="false">
      <c r="A122" s="15"/>
      <c r="B122" s="15"/>
      <c r="C122" s="15"/>
      <c r="D122" s="15"/>
      <c r="E122" s="15"/>
      <c r="F122" s="15"/>
      <c r="G122" s="15"/>
      <c r="H122" s="15"/>
      <c r="I122" s="15"/>
      <c r="J122" s="15"/>
      <c r="K122" s="15"/>
      <c r="L122" s="15"/>
      <c r="M122" s="15"/>
      <c r="N122" s="16"/>
      <c r="O122" s="16"/>
      <c r="P122" s="16"/>
      <c r="Q122" s="17"/>
      <c r="R122" s="17"/>
      <c r="S122" s="17"/>
      <c r="T122" s="17"/>
      <c r="U122" s="17"/>
      <c r="V122" s="17"/>
      <c r="W122" s="17"/>
      <c r="X122" s="17"/>
      <c r="Y122" s="17"/>
      <c r="Z122" s="7" t="str">
        <f aca="false">IF(COUNT(S122:T122)&lt;&gt;2,"",SUM(S122:T122))</f>
        <v/>
      </c>
      <c r="AA122" s="18" t="str">
        <f aca="false">IF(OR(NOT(ISNUMBER(Z122)),NOT(ISNUMBER(R122)),R122&lt;=0),"",Z122/R122)</f>
        <v/>
      </c>
      <c r="AB122" s="18" t="str">
        <f aca="false">IF(OR(COUNT(R122,V122)&lt;&gt;2,R122&lt;=0),"",V122/R122-1)</f>
        <v/>
      </c>
      <c r="AC122" s="19" t="str">
        <f aca="false">IF(COUNT(Q122,R122)&lt;&gt;2,"",IF(OR(Q122&lt;=0,R122&lt;=0),"NM",Q122/R122))</f>
        <v/>
      </c>
      <c r="AD122" s="19" t="str">
        <f aca="false">IF(COUNT(Q122,Z122)&lt;&gt;2,"",IF(OR(Q122&lt;=0,Z122&lt;=0),"NM",Q122/Z122))</f>
        <v/>
      </c>
      <c r="AE122" s="19" t="str">
        <f aca="false">IF(COUNT(Q122,U122)&lt;&gt;2,"",IF(OR(Q122&lt;=0,U122&lt;=0),"NM",Q122/U122))</f>
        <v/>
      </c>
      <c r="AF122" s="19" t="str">
        <f aca="false">IF(COUNT(Q122,V122)&lt;&gt;2,"",IF(OR(Q122&lt;=0,V122&lt;=0),"NM",Q122/V122))</f>
        <v/>
      </c>
      <c r="AG122" s="19" t="str">
        <f aca="false">IF(COUNT(Q122,W122)&lt;&gt;2,"",IF(OR(Q122&lt;=0,W122&lt;=0),"NM",Q122/W122))</f>
        <v/>
      </c>
      <c r="AH122" s="20" t="str">
        <f aca="false">IF(OR(NOT(ISNUMBER(Controls!$C$11)),Controls!$C$11&lt;1,Controls!$C$11&gt;5,Controls!$C$11&lt;&gt;INT(Controls!$C$11)),"",INDEX(AC122:AG122,1,Controls!$C$11))</f>
        <v/>
      </c>
      <c r="AI122" s="1" t="str">
        <f aca="false">IF(A122="","",IF(COUNTIFS($A$10:$A$309,A122)&lt;&gt;1,"Duplicate ID",IF(OR(B122&lt;&gt;Controls!$C$9,C122&lt;&gt;Controls!$C$10),"Other peer group",IF(OR(H122&lt;&gt;"Yes",G122="Excluded",G122="Adjacent",G122="Watchlist"),"Excluded",IF(OR(I122&lt;&gt;"Yes",D122="",E122="",J122="",K122="",L122="",X122="",Controls!$C$10="",Controls!$C$8="",Controls!$C$20="",Controls!$C$21="",M122&lt;&gt;Controls!$C$8,NOT(ISNUMBER(N122)),N122&lt;=0,N122&lt;&gt;Controls!$C$7,NOT(ISNUMBER(O122)),O122&gt;N122,AND(Controls!$C$11&gt;=4,OR(NOT(ISNUMBER(P122)),P122&lt;=N122)),AND(Controls!$C$11=2,T122&lt;&gt;0,Y122=""),AND(G122&lt;&gt;"Core",G122&lt;&gt;"Secondary")),"Review inputs / basis",IF(NOT(ISNUMBER(AH122)),"Missing / NM metric","Eligible"))))))</f>
        <v/>
      </c>
      <c r="AJ122" s="20" t="str">
        <f aca="false">IF(AND(AI122="Eligible",G122="Core"),AH122,"")</f>
        <v/>
      </c>
      <c r="AK122" s="20" t="str">
        <f aca="false">IF(AI122="Eligible",AH122,"")</f>
        <v/>
      </c>
      <c r="AL122" s="1" t="str">
        <f aca="false">IF(NOT(ISNUMBER(AJ122)),"",IF($A$6&lt;5,"Fewer than 5 core",IF(OR(AJ122&lt;$B$6-1.5*($D$6-$B$6),AJ122&gt;$D$6+1.5*($D$6-$B$6)),"Review outlier","Within IQR fences")))</f>
        <v/>
      </c>
      <c r="AM122" s="1"/>
      <c r="AN122" s="1"/>
      <c r="AO122" s="1"/>
      <c r="AP122" s="1"/>
    </row>
    <row r="123" customFormat="false" ht="24.75" hidden="false" customHeight="true" outlineLevel="0" collapsed="false">
      <c r="A123" s="15"/>
      <c r="B123" s="15"/>
      <c r="C123" s="15"/>
      <c r="D123" s="15"/>
      <c r="E123" s="15"/>
      <c r="F123" s="15"/>
      <c r="G123" s="15"/>
      <c r="H123" s="15"/>
      <c r="I123" s="15"/>
      <c r="J123" s="15"/>
      <c r="K123" s="15"/>
      <c r="L123" s="15"/>
      <c r="M123" s="15"/>
      <c r="N123" s="16"/>
      <c r="O123" s="16"/>
      <c r="P123" s="16"/>
      <c r="Q123" s="17"/>
      <c r="R123" s="17"/>
      <c r="S123" s="17"/>
      <c r="T123" s="17"/>
      <c r="U123" s="17"/>
      <c r="V123" s="17"/>
      <c r="W123" s="17"/>
      <c r="X123" s="17"/>
      <c r="Y123" s="17"/>
      <c r="Z123" s="7" t="str">
        <f aca="false">IF(COUNT(S123:T123)&lt;&gt;2,"",SUM(S123:T123))</f>
        <v/>
      </c>
      <c r="AA123" s="18" t="str">
        <f aca="false">IF(OR(NOT(ISNUMBER(Z123)),NOT(ISNUMBER(R123)),R123&lt;=0),"",Z123/R123)</f>
        <v/>
      </c>
      <c r="AB123" s="18" t="str">
        <f aca="false">IF(OR(COUNT(R123,V123)&lt;&gt;2,R123&lt;=0),"",V123/R123-1)</f>
        <v/>
      </c>
      <c r="AC123" s="19" t="str">
        <f aca="false">IF(COUNT(Q123,R123)&lt;&gt;2,"",IF(OR(Q123&lt;=0,R123&lt;=0),"NM",Q123/R123))</f>
        <v/>
      </c>
      <c r="AD123" s="19" t="str">
        <f aca="false">IF(COUNT(Q123,Z123)&lt;&gt;2,"",IF(OR(Q123&lt;=0,Z123&lt;=0),"NM",Q123/Z123))</f>
        <v/>
      </c>
      <c r="AE123" s="19" t="str">
        <f aca="false">IF(COUNT(Q123,U123)&lt;&gt;2,"",IF(OR(Q123&lt;=0,U123&lt;=0),"NM",Q123/U123))</f>
        <v/>
      </c>
      <c r="AF123" s="19" t="str">
        <f aca="false">IF(COUNT(Q123,V123)&lt;&gt;2,"",IF(OR(Q123&lt;=0,V123&lt;=0),"NM",Q123/V123))</f>
        <v/>
      </c>
      <c r="AG123" s="19" t="str">
        <f aca="false">IF(COUNT(Q123,W123)&lt;&gt;2,"",IF(OR(Q123&lt;=0,W123&lt;=0),"NM",Q123/W123))</f>
        <v/>
      </c>
      <c r="AH123" s="20" t="str">
        <f aca="false">IF(OR(NOT(ISNUMBER(Controls!$C$11)),Controls!$C$11&lt;1,Controls!$C$11&gt;5,Controls!$C$11&lt;&gt;INT(Controls!$C$11)),"",INDEX(AC123:AG123,1,Controls!$C$11))</f>
        <v/>
      </c>
      <c r="AI123" s="1" t="str">
        <f aca="false">IF(A123="","",IF(COUNTIFS($A$10:$A$309,A123)&lt;&gt;1,"Duplicate ID",IF(OR(B123&lt;&gt;Controls!$C$9,C123&lt;&gt;Controls!$C$10),"Other peer group",IF(OR(H123&lt;&gt;"Yes",G123="Excluded",G123="Adjacent",G123="Watchlist"),"Excluded",IF(OR(I123&lt;&gt;"Yes",D123="",E123="",J123="",K123="",L123="",X123="",Controls!$C$10="",Controls!$C$8="",Controls!$C$20="",Controls!$C$21="",M123&lt;&gt;Controls!$C$8,NOT(ISNUMBER(N123)),N123&lt;=0,N123&lt;&gt;Controls!$C$7,NOT(ISNUMBER(O123)),O123&gt;N123,AND(Controls!$C$11&gt;=4,OR(NOT(ISNUMBER(P123)),P123&lt;=N123)),AND(Controls!$C$11=2,T123&lt;&gt;0,Y123=""),AND(G123&lt;&gt;"Core",G123&lt;&gt;"Secondary")),"Review inputs / basis",IF(NOT(ISNUMBER(AH123)),"Missing / NM metric","Eligible"))))))</f>
        <v/>
      </c>
      <c r="AJ123" s="20" t="str">
        <f aca="false">IF(AND(AI123="Eligible",G123="Core"),AH123,"")</f>
        <v/>
      </c>
      <c r="AK123" s="20" t="str">
        <f aca="false">IF(AI123="Eligible",AH123,"")</f>
        <v/>
      </c>
      <c r="AL123" s="1" t="str">
        <f aca="false">IF(NOT(ISNUMBER(AJ123)),"",IF($A$6&lt;5,"Fewer than 5 core",IF(OR(AJ123&lt;$B$6-1.5*($D$6-$B$6),AJ123&gt;$D$6+1.5*($D$6-$B$6)),"Review outlier","Within IQR fences")))</f>
        <v/>
      </c>
      <c r="AM123" s="1"/>
      <c r="AN123" s="1"/>
      <c r="AO123" s="1"/>
      <c r="AP123" s="1"/>
    </row>
    <row r="124" customFormat="false" ht="24.75" hidden="false" customHeight="true" outlineLevel="0" collapsed="false">
      <c r="A124" s="15"/>
      <c r="B124" s="15"/>
      <c r="C124" s="15"/>
      <c r="D124" s="15"/>
      <c r="E124" s="15"/>
      <c r="F124" s="15"/>
      <c r="G124" s="15"/>
      <c r="H124" s="15"/>
      <c r="I124" s="15"/>
      <c r="J124" s="15"/>
      <c r="K124" s="15"/>
      <c r="L124" s="15"/>
      <c r="M124" s="15"/>
      <c r="N124" s="16"/>
      <c r="O124" s="16"/>
      <c r="P124" s="16"/>
      <c r="Q124" s="17"/>
      <c r="R124" s="17"/>
      <c r="S124" s="17"/>
      <c r="T124" s="17"/>
      <c r="U124" s="17"/>
      <c r="V124" s="17"/>
      <c r="W124" s="17"/>
      <c r="X124" s="17"/>
      <c r="Y124" s="17"/>
      <c r="Z124" s="7" t="str">
        <f aca="false">IF(COUNT(S124:T124)&lt;&gt;2,"",SUM(S124:T124))</f>
        <v/>
      </c>
      <c r="AA124" s="18" t="str">
        <f aca="false">IF(OR(NOT(ISNUMBER(Z124)),NOT(ISNUMBER(R124)),R124&lt;=0),"",Z124/R124)</f>
        <v/>
      </c>
      <c r="AB124" s="18" t="str">
        <f aca="false">IF(OR(COUNT(R124,V124)&lt;&gt;2,R124&lt;=0),"",V124/R124-1)</f>
        <v/>
      </c>
      <c r="AC124" s="19" t="str">
        <f aca="false">IF(COUNT(Q124,R124)&lt;&gt;2,"",IF(OR(Q124&lt;=0,R124&lt;=0),"NM",Q124/R124))</f>
        <v/>
      </c>
      <c r="AD124" s="19" t="str">
        <f aca="false">IF(COUNT(Q124,Z124)&lt;&gt;2,"",IF(OR(Q124&lt;=0,Z124&lt;=0),"NM",Q124/Z124))</f>
        <v/>
      </c>
      <c r="AE124" s="19" t="str">
        <f aca="false">IF(COUNT(Q124,U124)&lt;&gt;2,"",IF(OR(Q124&lt;=0,U124&lt;=0),"NM",Q124/U124))</f>
        <v/>
      </c>
      <c r="AF124" s="19" t="str">
        <f aca="false">IF(COUNT(Q124,V124)&lt;&gt;2,"",IF(OR(Q124&lt;=0,V124&lt;=0),"NM",Q124/V124))</f>
        <v/>
      </c>
      <c r="AG124" s="19" t="str">
        <f aca="false">IF(COUNT(Q124,W124)&lt;&gt;2,"",IF(OR(Q124&lt;=0,W124&lt;=0),"NM",Q124/W124))</f>
        <v/>
      </c>
      <c r="AH124" s="20" t="str">
        <f aca="false">IF(OR(NOT(ISNUMBER(Controls!$C$11)),Controls!$C$11&lt;1,Controls!$C$11&gt;5,Controls!$C$11&lt;&gt;INT(Controls!$C$11)),"",INDEX(AC124:AG124,1,Controls!$C$11))</f>
        <v/>
      </c>
      <c r="AI124" s="1" t="str">
        <f aca="false">IF(A124="","",IF(COUNTIFS($A$10:$A$309,A124)&lt;&gt;1,"Duplicate ID",IF(OR(B124&lt;&gt;Controls!$C$9,C124&lt;&gt;Controls!$C$10),"Other peer group",IF(OR(H124&lt;&gt;"Yes",G124="Excluded",G124="Adjacent",G124="Watchlist"),"Excluded",IF(OR(I124&lt;&gt;"Yes",D124="",E124="",J124="",K124="",L124="",X124="",Controls!$C$10="",Controls!$C$8="",Controls!$C$20="",Controls!$C$21="",M124&lt;&gt;Controls!$C$8,NOT(ISNUMBER(N124)),N124&lt;=0,N124&lt;&gt;Controls!$C$7,NOT(ISNUMBER(O124)),O124&gt;N124,AND(Controls!$C$11&gt;=4,OR(NOT(ISNUMBER(P124)),P124&lt;=N124)),AND(Controls!$C$11=2,T124&lt;&gt;0,Y124=""),AND(G124&lt;&gt;"Core",G124&lt;&gt;"Secondary")),"Review inputs / basis",IF(NOT(ISNUMBER(AH124)),"Missing / NM metric","Eligible"))))))</f>
        <v/>
      </c>
      <c r="AJ124" s="20" t="str">
        <f aca="false">IF(AND(AI124="Eligible",G124="Core"),AH124,"")</f>
        <v/>
      </c>
      <c r="AK124" s="20" t="str">
        <f aca="false">IF(AI124="Eligible",AH124,"")</f>
        <v/>
      </c>
      <c r="AL124" s="1" t="str">
        <f aca="false">IF(NOT(ISNUMBER(AJ124)),"",IF($A$6&lt;5,"Fewer than 5 core",IF(OR(AJ124&lt;$B$6-1.5*($D$6-$B$6),AJ124&gt;$D$6+1.5*($D$6-$B$6)),"Review outlier","Within IQR fences")))</f>
        <v/>
      </c>
      <c r="AM124" s="1"/>
      <c r="AN124" s="1"/>
      <c r="AO124" s="1"/>
      <c r="AP124" s="1"/>
    </row>
    <row r="125" customFormat="false" ht="24.75" hidden="false" customHeight="true" outlineLevel="0" collapsed="false">
      <c r="A125" s="15"/>
      <c r="B125" s="15"/>
      <c r="C125" s="15"/>
      <c r="D125" s="15"/>
      <c r="E125" s="15"/>
      <c r="F125" s="15"/>
      <c r="G125" s="15"/>
      <c r="H125" s="15"/>
      <c r="I125" s="15"/>
      <c r="J125" s="15"/>
      <c r="K125" s="15"/>
      <c r="L125" s="15"/>
      <c r="M125" s="15"/>
      <c r="N125" s="16"/>
      <c r="O125" s="16"/>
      <c r="P125" s="16"/>
      <c r="Q125" s="17"/>
      <c r="R125" s="17"/>
      <c r="S125" s="17"/>
      <c r="T125" s="17"/>
      <c r="U125" s="17"/>
      <c r="V125" s="17"/>
      <c r="W125" s="17"/>
      <c r="X125" s="17"/>
      <c r="Y125" s="17"/>
      <c r="Z125" s="7" t="str">
        <f aca="false">IF(COUNT(S125:T125)&lt;&gt;2,"",SUM(S125:T125))</f>
        <v/>
      </c>
      <c r="AA125" s="18" t="str">
        <f aca="false">IF(OR(NOT(ISNUMBER(Z125)),NOT(ISNUMBER(R125)),R125&lt;=0),"",Z125/R125)</f>
        <v/>
      </c>
      <c r="AB125" s="18" t="str">
        <f aca="false">IF(OR(COUNT(R125,V125)&lt;&gt;2,R125&lt;=0),"",V125/R125-1)</f>
        <v/>
      </c>
      <c r="AC125" s="19" t="str">
        <f aca="false">IF(COUNT(Q125,R125)&lt;&gt;2,"",IF(OR(Q125&lt;=0,R125&lt;=0),"NM",Q125/R125))</f>
        <v/>
      </c>
      <c r="AD125" s="19" t="str">
        <f aca="false">IF(COUNT(Q125,Z125)&lt;&gt;2,"",IF(OR(Q125&lt;=0,Z125&lt;=0),"NM",Q125/Z125))</f>
        <v/>
      </c>
      <c r="AE125" s="19" t="str">
        <f aca="false">IF(COUNT(Q125,U125)&lt;&gt;2,"",IF(OR(Q125&lt;=0,U125&lt;=0),"NM",Q125/U125))</f>
        <v/>
      </c>
      <c r="AF125" s="19" t="str">
        <f aca="false">IF(COUNT(Q125,V125)&lt;&gt;2,"",IF(OR(Q125&lt;=0,V125&lt;=0),"NM",Q125/V125))</f>
        <v/>
      </c>
      <c r="AG125" s="19" t="str">
        <f aca="false">IF(COUNT(Q125,W125)&lt;&gt;2,"",IF(OR(Q125&lt;=0,W125&lt;=0),"NM",Q125/W125))</f>
        <v/>
      </c>
      <c r="AH125" s="20" t="str">
        <f aca="false">IF(OR(NOT(ISNUMBER(Controls!$C$11)),Controls!$C$11&lt;1,Controls!$C$11&gt;5,Controls!$C$11&lt;&gt;INT(Controls!$C$11)),"",INDEX(AC125:AG125,1,Controls!$C$11))</f>
        <v/>
      </c>
      <c r="AI125" s="1" t="str">
        <f aca="false">IF(A125="","",IF(COUNTIFS($A$10:$A$309,A125)&lt;&gt;1,"Duplicate ID",IF(OR(B125&lt;&gt;Controls!$C$9,C125&lt;&gt;Controls!$C$10),"Other peer group",IF(OR(H125&lt;&gt;"Yes",G125="Excluded",G125="Adjacent",G125="Watchlist"),"Excluded",IF(OR(I125&lt;&gt;"Yes",D125="",E125="",J125="",K125="",L125="",X125="",Controls!$C$10="",Controls!$C$8="",Controls!$C$20="",Controls!$C$21="",M125&lt;&gt;Controls!$C$8,NOT(ISNUMBER(N125)),N125&lt;=0,N125&lt;&gt;Controls!$C$7,NOT(ISNUMBER(O125)),O125&gt;N125,AND(Controls!$C$11&gt;=4,OR(NOT(ISNUMBER(P125)),P125&lt;=N125)),AND(Controls!$C$11=2,T125&lt;&gt;0,Y125=""),AND(G125&lt;&gt;"Core",G125&lt;&gt;"Secondary")),"Review inputs / basis",IF(NOT(ISNUMBER(AH125)),"Missing / NM metric","Eligible"))))))</f>
        <v/>
      </c>
      <c r="AJ125" s="20" t="str">
        <f aca="false">IF(AND(AI125="Eligible",G125="Core"),AH125,"")</f>
        <v/>
      </c>
      <c r="AK125" s="20" t="str">
        <f aca="false">IF(AI125="Eligible",AH125,"")</f>
        <v/>
      </c>
      <c r="AL125" s="1" t="str">
        <f aca="false">IF(NOT(ISNUMBER(AJ125)),"",IF($A$6&lt;5,"Fewer than 5 core",IF(OR(AJ125&lt;$B$6-1.5*($D$6-$B$6),AJ125&gt;$D$6+1.5*($D$6-$B$6)),"Review outlier","Within IQR fences")))</f>
        <v/>
      </c>
      <c r="AM125" s="1"/>
      <c r="AN125" s="1"/>
      <c r="AO125" s="1"/>
      <c r="AP125" s="1"/>
    </row>
    <row r="126" customFormat="false" ht="24.75" hidden="false" customHeight="true" outlineLevel="0" collapsed="false">
      <c r="A126" s="15"/>
      <c r="B126" s="15"/>
      <c r="C126" s="15"/>
      <c r="D126" s="15"/>
      <c r="E126" s="15"/>
      <c r="F126" s="15"/>
      <c r="G126" s="15"/>
      <c r="H126" s="15"/>
      <c r="I126" s="15"/>
      <c r="J126" s="15"/>
      <c r="K126" s="15"/>
      <c r="L126" s="15"/>
      <c r="M126" s="15"/>
      <c r="N126" s="16"/>
      <c r="O126" s="16"/>
      <c r="P126" s="16"/>
      <c r="Q126" s="17"/>
      <c r="R126" s="17"/>
      <c r="S126" s="17"/>
      <c r="T126" s="17"/>
      <c r="U126" s="17"/>
      <c r="V126" s="17"/>
      <c r="W126" s="17"/>
      <c r="X126" s="17"/>
      <c r="Y126" s="17"/>
      <c r="Z126" s="7" t="str">
        <f aca="false">IF(COUNT(S126:T126)&lt;&gt;2,"",SUM(S126:T126))</f>
        <v/>
      </c>
      <c r="AA126" s="18" t="str">
        <f aca="false">IF(OR(NOT(ISNUMBER(Z126)),NOT(ISNUMBER(R126)),R126&lt;=0),"",Z126/R126)</f>
        <v/>
      </c>
      <c r="AB126" s="18" t="str">
        <f aca="false">IF(OR(COUNT(R126,V126)&lt;&gt;2,R126&lt;=0),"",V126/R126-1)</f>
        <v/>
      </c>
      <c r="AC126" s="19" t="str">
        <f aca="false">IF(COUNT(Q126,R126)&lt;&gt;2,"",IF(OR(Q126&lt;=0,R126&lt;=0),"NM",Q126/R126))</f>
        <v/>
      </c>
      <c r="AD126" s="19" t="str">
        <f aca="false">IF(COUNT(Q126,Z126)&lt;&gt;2,"",IF(OR(Q126&lt;=0,Z126&lt;=0),"NM",Q126/Z126))</f>
        <v/>
      </c>
      <c r="AE126" s="19" t="str">
        <f aca="false">IF(COUNT(Q126,U126)&lt;&gt;2,"",IF(OR(Q126&lt;=0,U126&lt;=0),"NM",Q126/U126))</f>
        <v/>
      </c>
      <c r="AF126" s="19" t="str">
        <f aca="false">IF(COUNT(Q126,V126)&lt;&gt;2,"",IF(OR(Q126&lt;=0,V126&lt;=0),"NM",Q126/V126))</f>
        <v/>
      </c>
      <c r="AG126" s="19" t="str">
        <f aca="false">IF(COUNT(Q126,W126)&lt;&gt;2,"",IF(OR(Q126&lt;=0,W126&lt;=0),"NM",Q126/W126))</f>
        <v/>
      </c>
      <c r="AH126" s="20" t="str">
        <f aca="false">IF(OR(NOT(ISNUMBER(Controls!$C$11)),Controls!$C$11&lt;1,Controls!$C$11&gt;5,Controls!$C$11&lt;&gt;INT(Controls!$C$11)),"",INDEX(AC126:AG126,1,Controls!$C$11))</f>
        <v/>
      </c>
      <c r="AI126" s="1" t="str">
        <f aca="false">IF(A126="","",IF(COUNTIFS($A$10:$A$309,A126)&lt;&gt;1,"Duplicate ID",IF(OR(B126&lt;&gt;Controls!$C$9,C126&lt;&gt;Controls!$C$10),"Other peer group",IF(OR(H126&lt;&gt;"Yes",G126="Excluded",G126="Adjacent",G126="Watchlist"),"Excluded",IF(OR(I126&lt;&gt;"Yes",D126="",E126="",J126="",K126="",L126="",X126="",Controls!$C$10="",Controls!$C$8="",Controls!$C$20="",Controls!$C$21="",M126&lt;&gt;Controls!$C$8,NOT(ISNUMBER(N126)),N126&lt;=0,N126&lt;&gt;Controls!$C$7,NOT(ISNUMBER(O126)),O126&gt;N126,AND(Controls!$C$11&gt;=4,OR(NOT(ISNUMBER(P126)),P126&lt;=N126)),AND(Controls!$C$11=2,T126&lt;&gt;0,Y126=""),AND(G126&lt;&gt;"Core",G126&lt;&gt;"Secondary")),"Review inputs / basis",IF(NOT(ISNUMBER(AH126)),"Missing / NM metric","Eligible"))))))</f>
        <v/>
      </c>
      <c r="AJ126" s="20" t="str">
        <f aca="false">IF(AND(AI126="Eligible",G126="Core"),AH126,"")</f>
        <v/>
      </c>
      <c r="AK126" s="20" t="str">
        <f aca="false">IF(AI126="Eligible",AH126,"")</f>
        <v/>
      </c>
      <c r="AL126" s="1" t="str">
        <f aca="false">IF(NOT(ISNUMBER(AJ126)),"",IF($A$6&lt;5,"Fewer than 5 core",IF(OR(AJ126&lt;$B$6-1.5*($D$6-$B$6),AJ126&gt;$D$6+1.5*($D$6-$B$6)),"Review outlier","Within IQR fences")))</f>
        <v/>
      </c>
      <c r="AM126" s="1"/>
      <c r="AN126" s="1"/>
      <c r="AO126" s="1"/>
      <c r="AP126" s="1"/>
    </row>
    <row r="127" customFormat="false" ht="24.75" hidden="false" customHeight="true" outlineLevel="0" collapsed="false">
      <c r="A127" s="15"/>
      <c r="B127" s="15"/>
      <c r="C127" s="15"/>
      <c r="D127" s="15"/>
      <c r="E127" s="15"/>
      <c r="F127" s="15"/>
      <c r="G127" s="15"/>
      <c r="H127" s="15"/>
      <c r="I127" s="15"/>
      <c r="J127" s="15"/>
      <c r="K127" s="15"/>
      <c r="L127" s="15"/>
      <c r="M127" s="15"/>
      <c r="N127" s="16"/>
      <c r="O127" s="16"/>
      <c r="P127" s="16"/>
      <c r="Q127" s="17"/>
      <c r="R127" s="17"/>
      <c r="S127" s="17"/>
      <c r="T127" s="17"/>
      <c r="U127" s="17"/>
      <c r="V127" s="17"/>
      <c r="W127" s="17"/>
      <c r="X127" s="17"/>
      <c r="Y127" s="17"/>
      <c r="Z127" s="7" t="str">
        <f aca="false">IF(COUNT(S127:T127)&lt;&gt;2,"",SUM(S127:T127))</f>
        <v/>
      </c>
      <c r="AA127" s="18" t="str">
        <f aca="false">IF(OR(NOT(ISNUMBER(Z127)),NOT(ISNUMBER(R127)),R127&lt;=0),"",Z127/R127)</f>
        <v/>
      </c>
      <c r="AB127" s="18" t="str">
        <f aca="false">IF(OR(COUNT(R127,V127)&lt;&gt;2,R127&lt;=0),"",V127/R127-1)</f>
        <v/>
      </c>
      <c r="AC127" s="19" t="str">
        <f aca="false">IF(COUNT(Q127,R127)&lt;&gt;2,"",IF(OR(Q127&lt;=0,R127&lt;=0),"NM",Q127/R127))</f>
        <v/>
      </c>
      <c r="AD127" s="19" t="str">
        <f aca="false">IF(COUNT(Q127,Z127)&lt;&gt;2,"",IF(OR(Q127&lt;=0,Z127&lt;=0),"NM",Q127/Z127))</f>
        <v/>
      </c>
      <c r="AE127" s="19" t="str">
        <f aca="false">IF(COUNT(Q127,U127)&lt;&gt;2,"",IF(OR(Q127&lt;=0,U127&lt;=0),"NM",Q127/U127))</f>
        <v/>
      </c>
      <c r="AF127" s="19" t="str">
        <f aca="false">IF(COUNT(Q127,V127)&lt;&gt;2,"",IF(OR(Q127&lt;=0,V127&lt;=0),"NM",Q127/V127))</f>
        <v/>
      </c>
      <c r="AG127" s="19" t="str">
        <f aca="false">IF(COUNT(Q127,W127)&lt;&gt;2,"",IF(OR(Q127&lt;=0,W127&lt;=0),"NM",Q127/W127))</f>
        <v/>
      </c>
      <c r="AH127" s="20" t="str">
        <f aca="false">IF(OR(NOT(ISNUMBER(Controls!$C$11)),Controls!$C$11&lt;1,Controls!$C$11&gt;5,Controls!$C$11&lt;&gt;INT(Controls!$C$11)),"",INDEX(AC127:AG127,1,Controls!$C$11))</f>
        <v/>
      </c>
      <c r="AI127" s="1" t="str">
        <f aca="false">IF(A127="","",IF(COUNTIFS($A$10:$A$309,A127)&lt;&gt;1,"Duplicate ID",IF(OR(B127&lt;&gt;Controls!$C$9,C127&lt;&gt;Controls!$C$10),"Other peer group",IF(OR(H127&lt;&gt;"Yes",G127="Excluded",G127="Adjacent",G127="Watchlist"),"Excluded",IF(OR(I127&lt;&gt;"Yes",D127="",E127="",J127="",K127="",L127="",X127="",Controls!$C$10="",Controls!$C$8="",Controls!$C$20="",Controls!$C$21="",M127&lt;&gt;Controls!$C$8,NOT(ISNUMBER(N127)),N127&lt;=0,N127&lt;&gt;Controls!$C$7,NOT(ISNUMBER(O127)),O127&gt;N127,AND(Controls!$C$11&gt;=4,OR(NOT(ISNUMBER(P127)),P127&lt;=N127)),AND(Controls!$C$11=2,T127&lt;&gt;0,Y127=""),AND(G127&lt;&gt;"Core",G127&lt;&gt;"Secondary")),"Review inputs / basis",IF(NOT(ISNUMBER(AH127)),"Missing / NM metric","Eligible"))))))</f>
        <v/>
      </c>
      <c r="AJ127" s="20" t="str">
        <f aca="false">IF(AND(AI127="Eligible",G127="Core"),AH127,"")</f>
        <v/>
      </c>
      <c r="AK127" s="20" t="str">
        <f aca="false">IF(AI127="Eligible",AH127,"")</f>
        <v/>
      </c>
      <c r="AL127" s="1" t="str">
        <f aca="false">IF(NOT(ISNUMBER(AJ127)),"",IF($A$6&lt;5,"Fewer than 5 core",IF(OR(AJ127&lt;$B$6-1.5*($D$6-$B$6),AJ127&gt;$D$6+1.5*($D$6-$B$6)),"Review outlier","Within IQR fences")))</f>
        <v/>
      </c>
      <c r="AM127" s="1"/>
      <c r="AN127" s="1"/>
      <c r="AO127" s="1"/>
      <c r="AP127" s="1"/>
    </row>
    <row r="128" customFormat="false" ht="24.75" hidden="false" customHeight="true" outlineLevel="0" collapsed="false">
      <c r="A128" s="15"/>
      <c r="B128" s="15"/>
      <c r="C128" s="15"/>
      <c r="D128" s="15"/>
      <c r="E128" s="15"/>
      <c r="F128" s="15"/>
      <c r="G128" s="15"/>
      <c r="H128" s="15"/>
      <c r="I128" s="15"/>
      <c r="J128" s="15"/>
      <c r="K128" s="15"/>
      <c r="L128" s="15"/>
      <c r="M128" s="15"/>
      <c r="N128" s="16"/>
      <c r="O128" s="16"/>
      <c r="P128" s="16"/>
      <c r="Q128" s="17"/>
      <c r="R128" s="17"/>
      <c r="S128" s="17"/>
      <c r="T128" s="17"/>
      <c r="U128" s="17"/>
      <c r="V128" s="17"/>
      <c r="W128" s="17"/>
      <c r="X128" s="17"/>
      <c r="Y128" s="17"/>
      <c r="Z128" s="7" t="str">
        <f aca="false">IF(COUNT(S128:T128)&lt;&gt;2,"",SUM(S128:T128))</f>
        <v/>
      </c>
      <c r="AA128" s="18" t="str">
        <f aca="false">IF(OR(NOT(ISNUMBER(Z128)),NOT(ISNUMBER(R128)),R128&lt;=0),"",Z128/R128)</f>
        <v/>
      </c>
      <c r="AB128" s="18" t="str">
        <f aca="false">IF(OR(COUNT(R128,V128)&lt;&gt;2,R128&lt;=0),"",V128/R128-1)</f>
        <v/>
      </c>
      <c r="AC128" s="19" t="str">
        <f aca="false">IF(COUNT(Q128,R128)&lt;&gt;2,"",IF(OR(Q128&lt;=0,R128&lt;=0),"NM",Q128/R128))</f>
        <v/>
      </c>
      <c r="AD128" s="19" t="str">
        <f aca="false">IF(COUNT(Q128,Z128)&lt;&gt;2,"",IF(OR(Q128&lt;=0,Z128&lt;=0),"NM",Q128/Z128))</f>
        <v/>
      </c>
      <c r="AE128" s="19" t="str">
        <f aca="false">IF(COUNT(Q128,U128)&lt;&gt;2,"",IF(OR(Q128&lt;=0,U128&lt;=0),"NM",Q128/U128))</f>
        <v/>
      </c>
      <c r="AF128" s="19" t="str">
        <f aca="false">IF(COUNT(Q128,V128)&lt;&gt;2,"",IF(OR(Q128&lt;=0,V128&lt;=0),"NM",Q128/V128))</f>
        <v/>
      </c>
      <c r="AG128" s="19" t="str">
        <f aca="false">IF(COUNT(Q128,W128)&lt;&gt;2,"",IF(OR(Q128&lt;=0,W128&lt;=0),"NM",Q128/W128))</f>
        <v/>
      </c>
      <c r="AH128" s="20" t="str">
        <f aca="false">IF(OR(NOT(ISNUMBER(Controls!$C$11)),Controls!$C$11&lt;1,Controls!$C$11&gt;5,Controls!$C$11&lt;&gt;INT(Controls!$C$11)),"",INDEX(AC128:AG128,1,Controls!$C$11))</f>
        <v/>
      </c>
      <c r="AI128" s="1" t="str">
        <f aca="false">IF(A128="","",IF(COUNTIFS($A$10:$A$309,A128)&lt;&gt;1,"Duplicate ID",IF(OR(B128&lt;&gt;Controls!$C$9,C128&lt;&gt;Controls!$C$10),"Other peer group",IF(OR(H128&lt;&gt;"Yes",G128="Excluded",G128="Adjacent",G128="Watchlist"),"Excluded",IF(OR(I128&lt;&gt;"Yes",D128="",E128="",J128="",K128="",L128="",X128="",Controls!$C$10="",Controls!$C$8="",Controls!$C$20="",Controls!$C$21="",M128&lt;&gt;Controls!$C$8,NOT(ISNUMBER(N128)),N128&lt;=0,N128&lt;&gt;Controls!$C$7,NOT(ISNUMBER(O128)),O128&gt;N128,AND(Controls!$C$11&gt;=4,OR(NOT(ISNUMBER(P128)),P128&lt;=N128)),AND(Controls!$C$11=2,T128&lt;&gt;0,Y128=""),AND(G128&lt;&gt;"Core",G128&lt;&gt;"Secondary")),"Review inputs / basis",IF(NOT(ISNUMBER(AH128)),"Missing / NM metric","Eligible"))))))</f>
        <v/>
      </c>
      <c r="AJ128" s="20" t="str">
        <f aca="false">IF(AND(AI128="Eligible",G128="Core"),AH128,"")</f>
        <v/>
      </c>
      <c r="AK128" s="20" t="str">
        <f aca="false">IF(AI128="Eligible",AH128,"")</f>
        <v/>
      </c>
      <c r="AL128" s="1" t="str">
        <f aca="false">IF(NOT(ISNUMBER(AJ128)),"",IF($A$6&lt;5,"Fewer than 5 core",IF(OR(AJ128&lt;$B$6-1.5*($D$6-$B$6),AJ128&gt;$D$6+1.5*($D$6-$B$6)),"Review outlier","Within IQR fences")))</f>
        <v/>
      </c>
      <c r="AM128" s="1"/>
      <c r="AN128" s="1"/>
      <c r="AO128" s="1"/>
      <c r="AP128" s="1"/>
    </row>
    <row r="129" customFormat="false" ht="24.75" hidden="false" customHeight="true" outlineLevel="0" collapsed="false">
      <c r="A129" s="15"/>
      <c r="B129" s="15"/>
      <c r="C129" s="15"/>
      <c r="D129" s="15"/>
      <c r="E129" s="15"/>
      <c r="F129" s="15"/>
      <c r="G129" s="15"/>
      <c r="H129" s="15"/>
      <c r="I129" s="15"/>
      <c r="J129" s="15"/>
      <c r="K129" s="15"/>
      <c r="L129" s="15"/>
      <c r="M129" s="15"/>
      <c r="N129" s="16"/>
      <c r="O129" s="16"/>
      <c r="P129" s="16"/>
      <c r="Q129" s="17"/>
      <c r="R129" s="17"/>
      <c r="S129" s="17"/>
      <c r="T129" s="17"/>
      <c r="U129" s="17"/>
      <c r="V129" s="17"/>
      <c r="W129" s="17"/>
      <c r="X129" s="17"/>
      <c r="Y129" s="17"/>
      <c r="Z129" s="7" t="str">
        <f aca="false">IF(COUNT(S129:T129)&lt;&gt;2,"",SUM(S129:T129))</f>
        <v/>
      </c>
      <c r="AA129" s="18" t="str">
        <f aca="false">IF(OR(NOT(ISNUMBER(Z129)),NOT(ISNUMBER(R129)),R129&lt;=0),"",Z129/R129)</f>
        <v/>
      </c>
      <c r="AB129" s="18" t="str">
        <f aca="false">IF(OR(COUNT(R129,V129)&lt;&gt;2,R129&lt;=0),"",V129/R129-1)</f>
        <v/>
      </c>
      <c r="AC129" s="19" t="str">
        <f aca="false">IF(COUNT(Q129,R129)&lt;&gt;2,"",IF(OR(Q129&lt;=0,R129&lt;=0),"NM",Q129/R129))</f>
        <v/>
      </c>
      <c r="AD129" s="19" t="str">
        <f aca="false">IF(COUNT(Q129,Z129)&lt;&gt;2,"",IF(OR(Q129&lt;=0,Z129&lt;=0),"NM",Q129/Z129))</f>
        <v/>
      </c>
      <c r="AE129" s="19" t="str">
        <f aca="false">IF(COUNT(Q129,U129)&lt;&gt;2,"",IF(OR(Q129&lt;=0,U129&lt;=0),"NM",Q129/U129))</f>
        <v/>
      </c>
      <c r="AF129" s="19" t="str">
        <f aca="false">IF(COUNT(Q129,V129)&lt;&gt;2,"",IF(OR(Q129&lt;=0,V129&lt;=0),"NM",Q129/V129))</f>
        <v/>
      </c>
      <c r="AG129" s="19" t="str">
        <f aca="false">IF(COUNT(Q129,W129)&lt;&gt;2,"",IF(OR(Q129&lt;=0,W129&lt;=0),"NM",Q129/W129))</f>
        <v/>
      </c>
      <c r="AH129" s="20" t="str">
        <f aca="false">IF(OR(NOT(ISNUMBER(Controls!$C$11)),Controls!$C$11&lt;1,Controls!$C$11&gt;5,Controls!$C$11&lt;&gt;INT(Controls!$C$11)),"",INDEX(AC129:AG129,1,Controls!$C$11))</f>
        <v/>
      </c>
      <c r="AI129" s="1" t="str">
        <f aca="false">IF(A129="","",IF(COUNTIFS($A$10:$A$309,A129)&lt;&gt;1,"Duplicate ID",IF(OR(B129&lt;&gt;Controls!$C$9,C129&lt;&gt;Controls!$C$10),"Other peer group",IF(OR(H129&lt;&gt;"Yes",G129="Excluded",G129="Adjacent",G129="Watchlist"),"Excluded",IF(OR(I129&lt;&gt;"Yes",D129="",E129="",J129="",K129="",L129="",X129="",Controls!$C$10="",Controls!$C$8="",Controls!$C$20="",Controls!$C$21="",M129&lt;&gt;Controls!$C$8,NOT(ISNUMBER(N129)),N129&lt;=0,N129&lt;&gt;Controls!$C$7,NOT(ISNUMBER(O129)),O129&gt;N129,AND(Controls!$C$11&gt;=4,OR(NOT(ISNUMBER(P129)),P129&lt;=N129)),AND(Controls!$C$11=2,T129&lt;&gt;0,Y129=""),AND(G129&lt;&gt;"Core",G129&lt;&gt;"Secondary")),"Review inputs / basis",IF(NOT(ISNUMBER(AH129)),"Missing / NM metric","Eligible"))))))</f>
        <v/>
      </c>
      <c r="AJ129" s="20" t="str">
        <f aca="false">IF(AND(AI129="Eligible",G129="Core"),AH129,"")</f>
        <v/>
      </c>
      <c r="AK129" s="20" t="str">
        <f aca="false">IF(AI129="Eligible",AH129,"")</f>
        <v/>
      </c>
      <c r="AL129" s="1" t="str">
        <f aca="false">IF(NOT(ISNUMBER(AJ129)),"",IF($A$6&lt;5,"Fewer than 5 core",IF(OR(AJ129&lt;$B$6-1.5*($D$6-$B$6),AJ129&gt;$D$6+1.5*($D$6-$B$6)),"Review outlier","Within IQR fences")))</f>
        <v/>
      </c>
      <c r="AM129" s="1"/>
      <c r="AN129" s="1"/>
      <c r="AO129" s="1"/>
      <c r="AP129" s="1"/>
    </row>
    <row r="130" customFormat="false" ht="24.75" hidden="false" customHeight="true" outlineLevel="0" collapsed="false">
      <c r="A130" s="15"/>
      <c r="B130" s="15"/>
      <c r="C130" s="15"/>
      <c r="D130" s="15"/>
      <c r="E130" s="15"/>
      <c r="F130" s="15"/>
      <c r="G130" s="15"/>
      <c r="H130" s="15"/>
      <c r="I130" s="15"/>
      <c r="J130" s="15"/>
      <c r="K130" s="15"/>
      <c r="L130" s="15"/>
      <c r="M130" s="15"/>
      <c r="N130" s="16"/>
      <c r="O130" s="16"/>
      <c r="P130" s="16"/>
      <c r="Q130" s="17"/>
      <c r="R130" s="17"/>
      <c r="S130" s="17"/>
      <c r="T130" s="17"/>
      <c r="U130" s="17"/>
      <c r="V130" s="17"/>
      <c r="W130" s="17"/>
      <c r="X130" s="17"/>
      <c r="Y130" s="17"/>
      <c r="Z130" s="7" t="str">
        <f aca="false">IF(COUNT(S130:T130)&lt;&gt;2,"",SUM(S130:T130))</f>
        <v/>
      </c>
      <c r="AA130" s="18" t="str">
        <f aca="false">IF(OR(NOT(ISNUMBER(Z130)),NOT(ISNUMBER(R130)),R130&lt;=0),"",Z130/R130)</f>
        <v/>
      </c>
      <c r="AB130" s="18" t="str">
        <f aca="false">IF(OR(COUNT(R130,V130)&lt;&gt;2,R130&lt;=0),"",V130/R130-1)</f>
        <v/>
      </c>
      <c r="AC130" s="19" t="str">
        <f aca="false">IF(COUNT(Q130,R130)&lt;&gt;2,"",IF(OR(Q130&lt;=0,R130&lt;=0),"NM",Q130/R130))</f>
        <v/>
      </c>
      <c r="AD130" s="19" t="str">
        <f aca="false">IF(COUNT(Q130,Z130)&lt;&gt;2,"",IF(OR(Q130&lt;=0,Z130&lt;=0),"NM",Q130/Z130))</f>
        <v/>
      </c>
      <c r="AE130" s="19" t="str">
        <f aca="false">IF(COUNT(Q130,U130)&lt;&gt;2,"",IF(OR(Q130&lt;=0,U130&lt;=0),"NM",Q130/U130))</f>
        <v/>
      </c>
      <c r="AF130" s="19" t="str">
        <f aca="false">IF(COUNT(Q130,V130)&lt;&gt;2,"",IF(OR(Q130&lt;=0,V130&lt;=0),"NM",Q130/V130))</f>
        <v/>
      </c>
      <c r="AG130" s="19" t="str">
        <f aca="false">IF(COUNT(Q130,W130)&lt;&gt;2,"",IF(OR(Q130&lt;=0,W130&lt;=0),"NM",Q130/W130))</f>
        <v/>
      </c>
      <c r="AH130" s="20" t="str">
        <f aca="false">IF(OR(NOT(ISNUMBER(Controls!$C$11)),Controls!$C$11&lt;1,Controls!$C$11&gt;5,Controls!$C$11&lt;&gt;INT(Controls!$C$11)),"",INDEX(AC130:AG130,1,Controls!$C$11))</f>
        <v/>
      </c>
      <c r="AI130" s="1" t="str">
        <f aca="false">IF(A130="","",IF(COUNTIFS($A$10:$A$309,A130)&lt;&gt;1,"Duplicate ID",IF(OR(B130&lt;&gt;Controls!$C$9,C130&lt;&gt;Controls!$C$10),"Other peer group",IF(OR(H130&lt;&gt;"Yes",G130="Excluded",G130="Adjacent",G130="Watchlist"),"Excluded",IF(OR(I130&lt;&gt;"Yes",D130="",E130="",J130="",K130="",L130="",X130="",Controls!$C$10="",Controls!$C$8="",Controls!$C$20="",Controls!$C$21="",M130&lt;&gt;Controls!$C$8,NOT(ISNUMBER(N130)),N130&lt;=0,N130&lt;&gt;Controls!$C$7,NOT(ISNUMBER(O130)),O130&gt;N130,AND(Controls!$C$11&gt;=4,OR(NOT(ISNUMBER(P130)),P130&lt;=N130)),AND(Controls!$C$11=2,T130&lt;&gt;0,Y130=""),AND(G130&lt;&gt;"Core",G130&lt;&gt;"Secondary")),"Review inputs / basis",IF(NOT(ISNUMBER(AH130)),"Missing / NM metric","Eligible"))))))</f>
        <v/>
      </c>
      <c r="AJ130" s="20" t="str">
        <f aca="false">IF(AND(AI130="Eligible",G130="Core"),AH130,"")</f>
        <v/>
      </c>
      <c r="AK130" s="20" t="str">
        <f aca="false">IF(AI130="Eligible",AH130,"")</f>
        <v/>
      </c>
      <c r="AL130" s="1" t="str">
        <f aca="false">IF(NOT(ISNUMBER(AJ130)),"",IF($A$6&lt;5,"Fewer than 5 core",IF(OR(AJ130&lt;$B$6-1.5*($D$6-$B$6),AJ130&gt;$D$6+1.5*($D$6-$B$6)),"Review outlier","Within IQR fences")))</f>
        <v/>
      </c>
      <c r="AM130" s="1"/>
      <c r="AN130" s="1"/>
      <c r="AO130" s="1"/>
      <c r="AP130" s="1"/>
    </row>
    <row r="131" customFormat="false" ht="24.75" hidden="false" customHeight="true" outlineLevel="0" collapsed="false">
      <c r="A131" s="15"/>
      <c r="B131" s="15"/>
      <c r="C131" s="15"/>
      <c r="D131" s="15"/>
      <c r="E131" s="15"/>
      <c r="F131" s="15"/>
      <c r="G131" s="15"/>
      <c r="H131" s="15"/>
      <c r="I131" s="15"/>
      <c r="J131" s="15"/>
      <c r="K131" s="15"/>
      <c r="L131" s="15"/>
      <c r="M131" s="15"/>
      <c r="N131" s="16"/>
      <c r="O131" s="16"/>
      <c r="P131" s="16"/>
      <c r="Q131" s="17"/>
      <c r="R131" s="17"/>
      <c r="S131" s="17"/>
      <c r="T131" s="17"/>
      <c r="U131" s="17"/>
      <c r="V131" s="17"/>
      <c r="W131" s="17"/>
      <c r="X131" s="17"/>
      <c r="Y131" s="17"/>
      <c r="Z131" s="7" t="str">
        <f aca="false">IF(COUNT(S131:T131)&lt;&gt;2,"",SUM(S131:T131))</f>
        <v/>
      </c>
      <c r="AA131" s="18" t="str">
        <f aca="false">IF(OR(NOT(ISNUMBER(Z131)),NOT(ISNUMBER(R131)),R131&lt;=0),"",Z131/R131)</f>
        <v/>
      </c>
      <c r="AB131" s="18" t="str">
        <f aca="false">IF(OR(COUNT(R131,V131)&lt;&gt;2,R131&lt;=0),"",V131/R131-1)</f>
        <v/>
      </c>
      <c r="AC131" s="19" t="str">
        <f aca="false">IF(COUNT(Q131,R131)&lt;&gt;2,"",IF(OR(Q131&lt;=0,R131&lt;=0),"NM",Q131/R131))</f>
        <v/>
      </c>
      <c r="AD131" s="19" t="str">
        <f aca="false">IF(COUNT(Q131,Z131)&lt;&gt;2,"",IF(OR(Q131&lt;=0,Z131&lt;=0),"NM",Q131/Z131))</f>
        <v/>
      </c>
      <c r="AE131" s="19" t="str">
        <f aca="false">IF(COUNT(Q131,U131)&lt;&gt;2,"",IF(OR(Q131&lt;=0,U131&lt;=0),"NM",Q131/U131))</f>
        <v/>
      </c>
      <c r="AF131" s="19" t="str">
        <f aca="false">IF(COUNT(Q131,V131)&lt;&gt;2,"",IF(OR(Q131&lt;=0,V131&lt;=0),"NM",Q131/V131))</f>
        <v/>
      </c>
      <c r="AG131" s="19" t="str">
        <f aca="false">IF(COUNT(Q131,W131)&lt;&gt;2,"",IF(OR(Q131&lt;=0,W131&lt;=0),"NM",Q131/W131))</f>
        <v/>
      </c>
      <c r="AH131" s="20" t="str">
        <f aca="false">IF(OR(NOT(ISNUMBER(Controls!$C$11)),Controls!$C$11&lt;1,Controls!$C$11&gt;5,Controls!$C$11&lt;&gt;INT(Controls!$C$11)),"",INDEX(AC131:AG131,1,Controls!$C$11))</f>
        <v/>
      </c>
      <c r="AI131" s="1" t="str">
        <f aca="false">IF(A131="","",IF(COUNTIFS($A$10:$A$309,A131)&lt;&gt;1,"Duplicate ID",IF(OR(B131&lt;&gt;Controls!$C$9,C131&lt;&gt;Controls!$C$10),"Other peer group",IF(OR(H131&lt;&gt;"Yes",G131="Excluded",G131="Adjacent",G131="Watchlist"),"Excluded",IF(OR(I131&lt;&gt;"Yes",D131="",E131="",J131="",K131="",L131="",X131="",Controls!$C$10="",Controls!$C$8="",Controls!$C$20="",Controls!$C$21="",M131&lt;&gt;Controls!$C$8,NOT(ISNUMBER(N131)),N131&lt;=0,N131&lt;&gt;Controls!$C$7,NOT(ISNUMBER(O131)),O131&gt;N131,AND(Controls!$C$11&gt;=4,OR(NOT(ISNUMBER(P131)),P131&lt;=N131)),AND(Controls!$C$11=2,T131&lt;&gt;0,Y131=""),AND(G131&lt;&gt;"Core",G131&lt;&gt;"Secondary")),"Review inputs / basis",IF(NOT(ISNUMBER(AH131)),"Missing / NM metric","Eligible"))))))</f>
        <v/>
      </c>
      <c r="AJ131" s="20" t="str">
        <f aca="false">IF(AND(AI131="Eligible",G131="Core"),AH131,"")</f>
        <v/>
      </c>
      <c r="AK131" s="20" t="str">
        <f aca="false">IF(AI131="Eligible",AH131,"")</f>
        <v/>
      </c>
      <c r="AL131" s="1" t="str">
        <f aca="false">IF(NOT(ISNUMBER(AJ131)),"",IF($A$6&lt;5,"Fewer than 5 core",IF(OR(AJ131&lt;$B$6-1.5*($D$6-$B$6),AJ131&gt;$D$6+1.5*($D$6-$B$6)),"Review outlier","Within IQR fences")))</f>
        <v/>
      </c>
      <c r="AM131" s="1"/>
      <c r="AN131" s="1"/>
      <c r="AO131" s="1"/>
      <c r="AP131" s="1"/>
    </row>
    <row r="132" customFormat="false" ht="24.75" hidden="false" customHeight="true" outlineLevel="0" collapsed="false">
      <c r="A132" s="15"/>
      <c r="B132" s="15"/>
      <c r="C132" s="15"/>
      <c r="D132" s="15"/>
      <c r="E132" s="15"/>
      <c r="F132" s="15"/>
      <c r="G132" s="15"/>
      <c r="H132" s="15"/>
      <c r="I132" s="15"/>
      <c r="J132" s="15"/>
      <c r="K132" s="15"/>
      <c r="L132" s="15"/>
      <c r="M132" s="15"/>
      <c r="N132" s="16"/>
      <c r="O132" s="16"/>
      <c r="P132" s="16"/>
      <c r="Q132" s="17"/>
      <c r="R132" s="17"/>
      <c r="S132" s="17"/>
      <c r="T132" s="17"/>
      <c r="U132" s="17"/>
      <c r="V132" s="17"/>
      <c r="W132" s="17"/>
      <c r="X132" s="17"/>
      <c r="Y132" s="17"/>
      <c r="Z132" s="7" t="str">
        <f aca="false">IF(COUNT(S132:T132)&lt;&gt;2,"",SUM(S132:T132))</f>
        <v/>
      </c>
      <c r="AA132" s="18" t="str">
        <f aca="false">IF(OR(NOT(ISNUMBER(Z132)),NOT(ISNUMBER(R132)),R132&lt;=0),"",Z132/R132)</f>
        <v/>
      </c>
      <c r="AB132" s="18" t="str">
        <f aca="false">IF(OR(COUNT(R132,V132)&lt;&gt;2,R132&lt;=0),"",V132/R132-1)</f>
        <v/>
      </c>
      <c r="AC132" s="19" t="str">
        <f aca="false">IF(COUNT(Q132,R132)&lt;&gt;2,"",IF(OR(Q132&lt;=0,R132&lt;=0),"NM",Q132/R132))</f>
        <v/>
      </c>
      <c r="AD132" s="19" t="str">
        <f aca="false">IF(COUNT(Q132,Z132)&lt;&gt;2,"",IF(OR(Q132&lt;=0,Z132&lt;=0),"NM",Q132/Z132))</f>
        <v/>
      </c>
      <c r="AE132" s="19" t="str">
        <f aca="false">IF(COUNT(Q132,U132)&lt;&gt;2,"",IF(OR(Q132&lt;=0,U132&lt;=0),"NM",Q132/U132))</f>
        <v/>
      </c>
      <c r="AF132" s="19" t="str">
        <f aca="false">IF(COUNT(Q132,V132)&lt;&gt;2,"",IF(OR(Q132&lt;=0,V132&lt;=0),"NM",Q132/V132))</f>
        <v/>
      </c>
      <c r="AG132" s="19" t="str">
        <f aca="false">IF(COUNT(Q132,W132)&lt;&gt;2,"",IF(OR(Q132&lt;=0,W132&lt;=0),"NM",Q132/W132))</f>
        <v/>
      </c>
      <c r="AH132" s="20" t="str">
        <f aca="false">IF(OR(NOT(ISNUMBER(Controls!$C$11)),Controls!$C$11&lt;1,Controls!$C$11&gt;5,Controls!$C$11&lt;&gt;INT(Controls!$C$11)),"",INDEX(AC132:AG132,1,Controls!$C$11))</f>
        <v/>
      </c>
      <c r="AI132" s="1" t="str">
        <f aca="false">IF(A132="","",IF(COUNTIFS($A$10:$A$309,A132)&lt;&gt;1,"Duplicate ID",IF(OR(B132&lt;&gt;Controls!$C$9,C132&lt;&gt;Controls!$C$10),"Other peer group",IF(OR(H132&lt;&gt;"Yes",G132="Excluded",G132="Adjacent",G132="Watchlist"),"Excluded",IF(OR(I132&lt;&gt;"Yes",D132="",E132="",J132="",K132="",L132="",X132="",Controls!$C$10="",Controls!$C$8="",Controls!$C$20="",Controls!$C$21="",M132&lt;&gt;Controls!$C$8,NOT(ISNUMBER(N132)),N132&lt;=0,N132&lt;&gt;Controls!$C$7,NOT(ISNUMBER(O132)),O132&gt;N132,AND(Controls!$C$11&gt;=4,OR(NOT(ISNUMBER(P132)),P132&lt;=N132)),AND(Controls!$C$11=2,T132&lt;&gt;0,Y132=""),AND(G132&lt;&gt;"Core",G132&lt;&gt;"Secondary")),"Review inputs / basis",IF(NOT(ISNUMBER(AH132)),"Missing / NM metric","Eligible"))))))</f>
        <v/>
      </c>
      <c r="AJ132" s="20" t="str">
        <f aca="false">IF(AND(AI132="Eligible",G132="Core"),AH132,"")</f>
        <v/>
      </c>
      <c r="AK132" s="20" t="str">
        <f aca="false">IF(AI132="Eligible",AH132,"")</f>
        <v/>
      </c>
      <c r="AL132" s="1" t="str">
        <f aca="false">IF(NOT(ISNUMBER(AJ132)),"",IF($A$6&lt;5,"Fewer than 5 core",IF(OR(AJ132&lt;$B$6-1.5*($D$6-$B$6),AJ132&gt;$D$6+1.5*($D$6-$B$6)),"Review outlier","Within IQR fences")))</f>
        <v/>
      </c>
      <c r="AM132" s="1"/>
      <c r="AN132" s="1"/>
      <c r="AO132" s="1"/>
      <c r="AP132" s="1"/>
    </row>
    <row r="133" customFormat="false" ht="24.75" hidden="false" customHeight="true" outlineLevel="0" collapsed="false">
      <c r="A133" s="15"/>
      <c r="B133" s="15"/>
      <c r="C133" s="15"/>
      <c r="D133" s="15"/>
      <c r="E133" s="15"/>
      <c r="F133" s="15"/>
      <c r="G133" s="15"/>
      <c r="H133" s="15"/>
      <c r="I133" s="15"/>
      <c r="J133" s="15"/>
      <c r="K133" s="15"/>
      <c r="L133" s="15"/>
      <c r="M133" s="15"/>
      <c r="N133" s="16"/>
      <c r="O133" s="16"/>
      <c r="P133" s="16"/>
      <c r="Q133" s="17"/>
      <c r="R133" s="17"/>
      <c r="S133" s="17"/>
      <c r="T133" s="17"/>
      <c r="U133" s="17"/>
      <c r="V133" s="17"/>
      <c r="W133" s="17"/>
      <c r="X133" s="17"/>
      <c r="Y133" s="17"/>
      <c r="Z133" s="7" t="str">
        <f aca="false">IF(COUNT(S133:T133)&lt;&gt;2,"",SUM(S133:T133))</f>
        <v/>
      </c>
      <c r="AA133" s="18" t="str">
        <f aca="false">IF(OR(NOT(ISNUMBER(Z133)),NOT(ISNUMBER(R133)),R133&lt;=0),"",Z133/R133)</f>
        <v/>
      </c>
      <c r="AB133" s="18" t="str">
        <f aca="false">IF(OR(COUNT(R133,V133)&lt;&gt;2,R133&lt;=0),"",V133/R133-1)</f>
        <v/>
      </c>
      <c r="AC133" s="19" t="str">
        <f aca="false">IF(COUNT(Q133,R133)&lt;&gt;2,"",IF(OR(Q133&lt;=0,R133&lt;=0),"NM",Q133/R133))</f>
        <v/>
      </c>
      <c r="AD133" s="19" t="str">
        <f aca="false">IF(COUNT(Q133,Z133)&lt;&gt;2,"",IF(OR(Q133&lt;=0,Z133&lt;=0),"NM",Q133/Z133))</f>
        <v/>
      </c>
      <c r="AE133" s="19" t="str">
        <f aca="false">IF(COUNT(Q133,U133)&lt;&gt;2,"",IF(OR(Q133&lt;=0,U133&lt;=0),"NM",Q133/U133))</f>
        <v/>
      </c>
      <c r="AF133" s="19" t="str">
        <f aca="false">IF(COUNT(Q133,V133)&lt;&gt;2,"",IF(OR(Q133&lt;=0,V133&lt;=0),"NM",Q133/V133))</f>
        <v/>
      </c>
      <c r="AG133" s="19" t="str">
        <f aca="false">IF(COUNT(Q133,W133)&lt;&gt;2,"",IF(OR(Q133&lt;=0,W133&lt;=0),"NM",Q133/W133))</f>
        <v/>
      </c>
      <c r="AH133" s="20" t="str">
        <f aca="false">IF(OR(NOT(ISNUMBER(Controls!$C$11)),Controls!$C$11&lt;1,Controls!$C$11&gt;5,Controls!$C$11&lt;&gt;INT(Controls!$C$11)),"",INDEX(AC133:AG133,1,Controls!$C$11))</f>
        <v/>
      </c>
      <c r="AI133" s="1" t="str">
        <f aca="false">IF(A133="","",IF(COUNTIFS($A$10:$A$309,A133)&lt;&gt;1,"Duplicate ID",IF(OR(B133&lt;&gt;Controls!$C$9,C133&lt;&gt;Controls!$C$10),"Other peer group",IF(OR(H133&lt;&gt;"Yes",G133="Excluded",G133="Adjacent",G133="Watchlist"),"Excluded",IF(OR(I133&lt;&gt;"Yes",D133="",E133="",J133="",K133="",L133="",X133="",Controls!$C$10="",Controls!$C$8="",Controls!$C$20="",Controls!$C$21="",M133&lt;&gt;Controls!$C$8,NOT(ISNUMBER(N133)),N133&lt;=0,N133&lt;&gt;Controls!$C$7,NOT(ISNUMBER(O133)),O133&gt;N133,AND(Controls!$C$11&gt;=4,OR(NOT(ISNUMBER(P133)),P133&lt;=N133)),AND(Controls!$C$11=2,T133&lt;&gt;0,Y133=""),AND(G133&lt;&gt;"Core",G133&lt;&gt;"Secondary")),"Review inputs / basis",IF(NOT(ISNUMBER(AH133)),"Missing / NM metric","Eligible"))))))</f>
        <v/>
      </c>
      <c r="AJ133" s="20" t="str">
        <f aca="false">IF(AND(AI133="Eligible",G133="Core"),AH133,"")</f>
        <v/>
      </c>
      <c r="AK133" s="20" t="str">
        <f aca="false">IF(AI133="Eligible",AH133,"")</f>
        <v/>
      </c>
      <c r="AL133" s="1" t="str">
        <f aca="false">IF(NOT(ISNUMBER(AJ133)),"",IF($A$6&lt;5,"Fewer than 5 core",IF(OR(AJ133&lt;$B$6-1.5*($D$6-$B$6),AJ133&gt;$D$6+1.5*($D$6-$B$6)),"Review outlier","Within IQR fences")))</f>
        <v/>
      </c>
      <c r="AM133" s="1"/>
      <c r="AN133" s="1"/>
      <c r="AO133" s="1"/>
      <c r="AP133" s="1"/>
    </row>
    <row r="134" customFormat="false" ht="24.75" hidden="false" customHeight="true" outlineLevel="0" collapsed="false">
      <c r="A134" s="15"/>
      <c r="B134" s="15"/>
      <c r="C134" s="15"/>
      <c r="D134" s="15"/>
      <c r="E134" s="15"/>
      <c r="F134" s="15"/>
      <c r="G134" s="15"/>
      <c r="H134" s="15"/>
      <c r="I134" s="15"/>
      <c r="J134" s="15"/>
      <c r="K134" s="15"/>
      <c r="L134" s="15"/>
      <c r="M134" s="15"/>
      <c r="N134" s="16"/>
      <c r="O134" s="16"/>
      <c r="P134" s="16"/>
      <c r="Q134" s="17"/>
      <c r="R134" s="17"/>
      <c r="S134" s="17"/>
      <c r="T134" s="17"/>
      <c r="U134" s="17"/>
      <c r="V134" s="17"/>
      <c r="W134" s="17"/>
      <c r="X134" s="17"/>
      <c r="Y134" s="17"/>
      <c r="Z134" s="7" t="str">
        <f aca="false">IF(COUNT(S134:T134)&lt;&gt;2,"",SUM(S134:T134))</f>
        <v/>
      </c>
      <c r="AA134" s="18" t="str">
        <f aca="false">IF(OR(NOT(ISNUMBER(Z134)),NOT(ISNUMBER(R134)),R134&lt;=0),"",Z134/R134)</f>
        <v/>
      </c>
      <c r="AB134" s="18" t="str">
        <f aca="false">IF(OR(COUNT(R134,V134)&lt;&gt;2,R134&lt;=0),"",V134/R134-1)</f>
        <v/>
      </c>
      <c r="AC134" s="19" t="str">
        <f aca="false">IF(COUNT(Q134,R134)&lt;&gt;2,"",IF(OR(Q134&lt;=0,R134&lt;=0),"NM",Q134/R134))</f>
        <v/>
      </c>
      <c r="AD134" s="19" t="str">
        <f aca="false">IF(COUNT(Q134,Z134)&lt;&gt;2,"",IF(OR(Q134&lt;=0,Z134&lt;=0),"NM",Q134/Z134))</f>
        <v/>
      </c>
      <c r="AE134" s="19" t="str">
        <f aca="false">IF(COUNT(Q134,U134)&lt;&gt;2,"",IF(OR(Q134&lt;=0,U134&lt;=0),"NM",Q134/U134))</f>
        <v/>
      </c>
      <c r="AF134" s="19" t="str">
        <f aca="false">IF(COUNT(Q134,V134)&lt;&gt;2,"",IF(OR(Q134&lt;=0,V134&lt;=0),"NM",Q134/V134))</f>
        <v/>
      </c>
      <c r="AG134" s="19" t="str">
        <f aca="false">IF(COUNT(Q134,W134)&lt;&gt;2,"",IF(OR(Q134&lt;=0,W134&lt;=0),"NM",Q134/W134))</f>
        <v/>
      </c>
      <c r="AH134" s="20" t="str">
        <f aca="false">IF(OR(NOT(ISNUMBER(Controls!$C$11)),Controls!$C$11&lt;1,Controls!$C$11&gt;5,Controls!$C$11&lt;&gt;INT(Controls!$C$11)),"",INDEX(AC134:AG134,1,Controls!$C$11))</f>
        <v/>
      </c>
      <c r="AI134" s="1" t="str">
        <f aca="false">IF(A134="","",IF(COUNTIFS($A$10:$A$309,A134)&lt;&gt;1,"Duplicate ID",IF(OR(B134&lt;&gt;Controls!$C$9,C134&lt;&gt;Controls!$C$10),"Other peer group",IF(OR(H134&lt;&gt;"Yes",G134="Excluded",G134="Adjacent",G134="Watchlist"),"Excluded",IF(OR(I134&lt;&gt;"Yes",D134="",E134="",J134="",K134="",L134="",X134="",Controls!$C$10="",Controls!$C$8="",Controls!$C$20="",Controls!$C$21="",M134&lt;&gt;Controls!$C$8,NOT(ISNUMBER(N134)),N134&lt;=0,N134&lt;&gt;Controls!$C$7,NOT(ISNUMBER(O134)),O134&gt;N134,AND(Controls!$C$11&gt;=4,OR(NOT(ISNUMBER(P134)),P134&lt;=N134)),AND(Controls!$C$11=2,T134&lt;&gt;0,Y134=""),AND(G134&lt;&gt;"Core",G134&lt;&gt;"Secondary")),"Review inputs / basis",IF(NOT(ISNUMBER(AH134)),"Missing / NM metric","Eligible"))))))</f>
        <v/>
      </c>
      <c r="AJ134" s="20" t="str">
        <f aca="false">IF(AND(AI134="Eligible",G134="Core"),AH134,"")</f>
        <v/>
      </c>
      <c r="AK134" s="20" t="str">
        <f aca="false">IF(AI134="Eligible",AH134,"")</f>
        <v/>
      </c>
      <c r="AL134" s="1" t="str">
        <f aca="false">IF(NOT(ISNUMBER(AJ134)),"",IF($A$6&lt;5,"Fewer than 5 core",IF(OR(AJ134&lt;$B$6-1.5*($D$6-$B$6),AJ134&gt;$D$6+1.5*($D$6-$B$6)),"Review outlier","Within IQR fences")))</f>
        <v/>
      </c>
      <c r="AM134" s="1"/>
      <c r="AN134" s="1"/>
      <c r="AO134" s="1"/>
      <c r="AP134" s="1"/>
    </row>
    <row r="135" customFormat="false" ht="24.75" hidden="false" customHeight="true" outlineLevel="0" collapsed="false">
      <c r="A135" s="15"/>
      <c r="B135" s="15"/>
      <c r="C135" s="15"/>
      <c r="D135" s="15"/>
      <c r="E135" s="15"/>
      <c r="F135" s="15"/>
      <c r="G135" s="15"/>
      <c r="H135" s="15"/>
      <c r="I135" s="15"/>
      <c r="J135" s="15"/>
      <c r="K135" s="15"/>
      <c r="L135" s="15"/>
      <c r="M135" s="15"/>
      <c r="N135" s="16"/>
      <c r="O135" s="16"/>
      <c r="P135" s="16"/>
      <c r="Q135" s="17"/>
      <c r="R135" s="17"/>
      <c r="S135" s="17"/>
      <c r="T135" s="17"/>
      <c r="U135" s="17"/>
      <c r="V135" s="17"/>
      <c r="W135" s="17"/>
      <c r="X135" s="17"/>
      <c r="Y135" s="17"/>
      <c r="Z135" s="7" t="str">
        <f aca="false">IF(COUNT(S135:T135)&lt;&gt;2,"",SUM(S135:T135))</f>
        <v/>
      </c>
      <c r="AA135" s="18" t="str">
        <f aca="false">IF(OR(NOT(ISNUMBER(Z135)),NOT(ISNUMBER(R135)),R135&lt;=0),"",Z135/R135)</f>
        <v/>
      </c>
      <c r="AB135" s="18" t="str">
        <f aca="false">IF(OR(COUNT(R135,V135)&lt;&gt;2,R135&lt;=0),"",V135/R135-1)</f>
        <v/>
      </c>
      <c r="AC135" s="19" t="str">
        <f aca="false">IF(COUNT(Q135,R135)&lt;&gt;2,"",IF(OR(Q135&lt;=0,R135&lt;=0),"NM",Q135/R135))</f>
        <v/>
      </c>
      <c r="AD135" s="19" t="str">
        <f aca="false">IF(COUNT(Q135,Z135)&lt;&gt;2,"",IF(OR(Q135&lt;=0,Z135&lt;=0),"NM",Q135/Z135))</f>
        <v/>
      </c>
      <c r="AE135" s="19" t="str">
        <f aca="false">IF(COUNT(Q135,U135)&lt;&gt;2,"",IF(OR(Q135&lt;=0,U135&lt;=0),"NM",Q135/U135))</f>
        <v/>
      </c>
      <c r="AF135" s="19" t="str">
        <f aca="false">IF(COUNT(Q135,V135)&lt;&gt;2,"",IF(OR(Q135&lt;=0,V135&lt;=0),"NM",Q135/V135))</f>
        <v/>
      </c>
      <c r="AG135" s="19" t="str">
        <f aca="false">IF(COUNT(Q135,W135)&lt;&gt;2,"",IF(OR(Q135&lt;=0,W135&lt;=0),"NM",Q135/W135))</f>
        <v/>
      </c>
      <c r="AH135" s="20" t="str">
        <f aca="false">IF(OR(NOT(ISNUMBER(Controls!$C$11)),Controls!$C$11&lt;1,Controls!$C$11&gt;5,Controls!$C$11&lt;&gt;INT(Controls!$C$11)),"",INDEX(AC135:AG135,1,Controls!$C$11))</f>
        <v/>
      </c>
      <c r="AI135" s="1" t="str">
        <f aca="false">IF(A135="","",IF(COUNTIFS($A$10:$A$309,A135)&lt;&gt;1,"Duplicate ID",IF(OR(B135&lt;&gt;Controls!$C$9,C135&lt;&gt;Controls!$C$10),"Other peer group",IF(OR(H135&lt;&gt;"Yes",G135="Excluded",G135="Adjacent",G135="Watchlist"),"Excluded",IF(OR(I135&lt;&gt;"Yes",D135="",E135="",J135="",K135="",L135="",X135="",Controls!$C$10="",Controls!$C$8="",Controls!$C$20="",Controls!$C$21="",M135&lt;&gt;Controls!$C$8,NOT(ISNUMBER(N135)),N135&lt;=0,N135&lt;&gt;Controls!$C$7,NOT(ISNUMBER(O135)),O135&gt;N135,AND(Controls!$C$11&gt;=4,OR(NOT(ISNUMBER(P135)),P135&lt;=N135)),AND(Controls!$C$11=2,T135&lt;&gt;0,Y135=""),AND(G135&lt;&gt;"Core",G135&lt;&gt;"Secondary")),"Review inputs / basis",IF(NOT(ISNUMBER(AH135)),"Missing / NM metric","Eligible"))))))</f>
        <v/>
      </c>
      <c r="AJ135" s="20" t="str">
        <f aca="false">IF(AND(AI135="Eligible",G135="Core"),AH135,"")</f>
        <v/>
      </c>
      <c r="AK135" s="20" t="str">
        <f aca="false">IF(AI135="Eligible",AH135,"")</f>
        <v/>
      </c>
      <c r="AL135" s="1" t="str">
        <f aca="false">IF(NOT(ISNUMBER(AJ135)),"",IF($A$6&lt;5,"Fewer than 5 core",IF(OR(AJ135&lt;$B$6-1.5*($D$6-$B$6),AJ135&gt;$D$6+1.5*($D$6-$B$6)),"Review outlier","Within IQR fences")))</f>
        <v/>
      </c>
      <c r="AM135" s="1"/>
      <c r="AN135" s="1"/>
      <c r="AO135" s="1"/>
      <c r="AP135" s="1"/>
    </row>
    <row r="136" customFormat="false" ht="24.75" hidden="false" customHeight="true" outlineLevel="0" collapsed="false">
      <c r="A136" s="15"/>
      <c r="B136" s="15"/>
      <c r="C136" s="15"/>
      <c r="D136" s="15"/>
      <c r="E136" s="15"/>
      <c r="F136" s="15"/>
      <c r="G136" s="15"/>
      <c r="H136" s="15"/>
      <c r="I136" s="15"/>
      <c r="J136" s="15"/>
      <c r="K136" s="15"/>
      <c r="L136" s="15"/>
      <c r="M136" s="15"/>
      <c r="N136" s="16"/>
      <c r="O136" s="16"/>
      <c r="P136" s="16"/>
      <c r="Q136" s="17"/>
      <c r="R136" s="17"/>
      <c r="S136" s="17"/>
      <c r="T136" s="17"/>
      <c r="U136" s="17"/>
      <c r="V136" s="17"/>
      <c r="W136" s="17"/>
      <c r="X136" s="17"/>
      <c r="Y136" s="17"/>
      <c r="Z136" s="7" t="str">
        <f aca="false">IF(COUNT(S136:T136)&lt;&gt;2,"",SUM(S136:T136))</f>
        <v/>
      </c>
      <c r="AA136" s="18" t="str">
        <f aca="false">IF(OR(NOT(ISNUMBER(Z136)),NOT(ISNUMBER(R136)),R136&lt;=0),"",Z136/R136)</f>
        <v/>
      </c>
      <c r="AB136" s="18" t="str">
        <f aca="false">IF(OR(COUNT(R136,V136)&lt;&gt;2,R136&lt;=0),"",V136/R136-1)</f>
        <v/>
      </c>
      <c r="AC136" s="19" t="str">
        <f aca="false">IF(COUNT(Q136,R136)&lt;&gt;2,"",IF(OR(Q136&lt;=0,R136&lt;=0),"NM",Q136/R136))</f>
        <v/>
      </c>
      <c r="AD136" s="19" t="str">
        <f aca="false">IF(COUNT(Q136,Z136)&lt;&gt;2,"",IF(OR(Q136&lt;=0,Z136&lt;=0),"NM",Q136/Z136))</f>
        <v/>
      </c>
      <c r="AE136" s="19" t="str">
        <f aca="false">IF(COUNT(Q136,U136)&lt;&gt;2,"",IF(OR(Q136&lt;=0,U136&lt;=0),"NM",Q136/U136))</f>
        <v/>
      </c>
      <c r="AF136" s="19" t="str">
        <f aca="false">IF(COUNT(Q136,V136)&lt;&gt;2,"",IF(OR(Q136&lt;=0,V136&lt;=0),"NM",Q136/V136))</f>
        <v/>
      </c>
      <c r="AG136" s="19" t="str">
        <f aca="false">IF(COUNT(Q136,W136)&lt;&gt;2,"",IF(OR(Q136&lt;=0,W136&lt;=0),"NM",Q136/W136))</f>
        <v/>
      </c>
      <c r="AH136" s="20" t="str">
        <f aca="false">IF(OR(NOT(ISNUMBER(Controls!$C$11)),Controls!$C$11&lt;1,Controls!$C$11&gt;5,Controls!$C$11&lt;&gt;INT(Controls!$C$11)),"",INDEX(AC136:AG136,1,Controls!$C$11))</f>
        <v/>
      </c>
      <c r="AI136" s="1" t="str">
        <f aca="false">IF(A136="","",IF(COUNTIFS($A$10:$A$309,A136)&lt;&gt;1,"Duplicate ID",IF(OR(B136&lt;&gt;Controls!$C$9,C136&lt;&gt;Controls!$C$10),"Other peer group",IF(OR(H136&lt;&gt;"Yes",G136="Excluded",G136="Adjacent",G136="Watchlist"),"Excluded",IF(OR(I136&lt;&gt;"Yes",D136="",E136="",J136="",K136="",L136="",X136="",Controls!$C$10="",Controls!$C$8="",Controls!$C$20="",Controls!$C$21="",M136&lt;&gt;Controls!$C$8,NOT(ISNUMBER(N136)),N136&lt;=0,N136&lt;&gt;Controls!$C$7,NOT(ISNUMBER(O136)),O136&gt;N136,AND(Controls!$C$11&gt;=4,OR(NOT(ISNUMBER(P136)),P136&lt;=N136)),AND(Controls!$C$11=2,T136&lt;&gt;0,Y136=""),AND(G136&lt;&gt;"Core",G136&lt;&gt;"Secondary")),"Review inputs / basis",IF(NOT(ISNUMBER(AH136)),"Missing / NM metric","Eligible"))))))</f>
        <v/>
      </c>
      <c r="AJ136" s="20" t="str">
        <f aca="false">IF(AND(AI136="Eligible",G136="Core"),AH136,"")</f>
        <v/>
      </c>
      <c r="AK136" s="20" t="str">
        <f aca="false">IF(AI136="Eligible",AH136,"")</f>
        <v/>
      </c>
      <c r="AL136" s="1" t="str">
        <f aca="false">IF(NOT(ISNUMBER(AJ136)),"",IF($A$6&lt;5,"Fewer than 5 core",IF(OR(AJ136&lt;$B$6-1.5*($D$6-$B$6),AJ136&gt;$D$6+1.5*($D$6-$B$6)),"Review outlier","Within IQR fences")))</f>
        <v/>
      </c>
      <c r="AM136" s="1"/>
      <c r="AN136" s="1"/>
      <c r="AO136" s="1"/>
      <c r="AP136" s="1"/>
    </row>
    <row r="137" customFormat="false" ht="24.75" hidden="false" customHeight="true" outlineLevel="0" collapsed="false">
      <c r="A137" s="15"/>
      <c r="B137" s="15"/>
      <c r="C137" s="15"/>
      <c r="D137" s="15"/>
      <c r="E137" s="15"/>
      <c r="F137" s="15"/>
      <c r="G137" s="15"/>
      <c r="H137" s="15"/>
      <c r="I137" s="15"/>
      <c r="J137" s="15"/>
      <c r="K137" s="15"/>
      <c r="L137" s="15"/>
      <c r="M137" s="15"/>
      <c r="N137" s="16"/>
      <c r="O137" s="16"/>
      <c r="P137" s="16"/>
      <c r="Q137" s="17"/>
      <c r="R137" s="17"/>
      <c r="S137" s="17"/>
      <c r="T137" s="17"/>
      <c r="U137" s="17"/>
      <c r="V137" s="17"/>
      <c r="W137" s="17"/>
      <c r="X137" s="17"/>
      <c r="Y137" s="17"/>
      <c r="Z137" s="7" t="str">
        <f aca="false">IF(COUNT(S137:T137)&lt;&gt;2,"",SUM(S137:T137))</f>
        <v/>
      </c>
      <c r="AA137" s="18" t="str">
        <f aca="false">IF(OR(NOT(ISNUMBER(Z137)),NOT(ISNUMBER(R137)),R137&lt;=0),"",Z137/R137)</f>
        <v/>
      </c>
      <c r="AB137" s="18" t="str">
        <f aca="false">IF(OR(COUNT(R137,V137)&lt;&gt;2,R137&lt;=0),"",V137/R137-1)</f>
        <v/>
      </c>
      <c r="AC137" s="19" t="str">
        <f aca="false">IF(COUNT(Q137,R137)&lt;&gt;2,"",IF(OR(Q137&lt;=0,R137&lt;=0),"NM",Q137/R137))</f>
        <v/>
      </c>
      <c r="AD137" s="19" t="str">
        <f aca="false">IF(COUNT(Q137,Z137)&lt;&gt;2,"",IF(OR(Q137&lt;=0,Z137&lt;=0),"NM",Q137/Z137))</f>
        <v/>
      </c>
      <c r="AE137" s="19" t="str">
        <f aca="false">IF(COUNT(Q137,U137)&lt;&gt;2,"",IF(OR(Q137&lt;=0,U137&lt;=0),"NM",Q137/U137))</f>
        <v/>
      </c>
      <c r="AF137" s="19" t="str">
        <f aca="false">IF(COUNT(Q137,V137)&lt;&gt;2,"",IF(OR(Q137&lt;=0,V137&lt;=0),"NM",Q137/V137))</f>
        <v/>
      </c>
      <c r="AG137" s="19" t="str">
        <f aca="false">IF(COUNT(Q137,W137)&lt;&gt;2,"",IF(OR(Q137&lt;=0,W137&lt;=0),"NM",Q137/W137))</f>
        <v/>
      </c>
      <c r="AH137" s="20" t="str">
        <f aca="false">IF(OR(NOT(ISNUMBER(Controls!$C$11)),Controls!$C$11&lt;1,Controls!$C$11&gt;5,Controls!$C$11&lt;&gt;INT(Controls!$C$11)),"",INDEX(AC137:AG137,1,Controls!$C$11))</f>
        <v/>
      </c>
      <c r="AI137" s="1" t="str">
        <f aca="false">IF(A137="","",IF(COUNTIFS($A$10:$A$309,A137)&lt;&gt;1,"Duplicate ID",IF(OR(B137&lt;&gt;Controls!$C$9,C137&lt;&gt;Controls!$C$10),"Other peer group",IF(OR(H137&lt;&gt;"Yes",G137="Excluded",G137="Adjacent",G137="Watchlist"),"Excluded",IF(OR(I137&lt;&gt;"Yes",D137="",E137="",J137="",K137="",L137="",X137="",Controls!$C$10="",Controls!$C$8="",Controls!$C$20="",Controls!$C$21="",M137&lt;&gt;Controls!$C$8,NOT(ISNUMBER(N137)),N137&lt;=0,N137&lt;&gt;Controls!$C$7,NOT(ISNUMBER(O137)),O137&gt;N137,AND(Controls!$C$11&gt;=4,OR(NOT(ISNUMBER(P137)),P137&lt;=N137)),AND(Controls!$C$11=2,T137&lt;&gt;0,Y137=""),AND(G137&lt;&gt;"Core",G137&lt;&gt;"Secondary")),"Review inputs / basis",IF(NOT(ISNUMBER(AH137)),"Missing / NM metric","Eligible"))))))</f>
        <v/>
      </c>
      <c r="AJ137" s="20" t="str">
        <f aca="false">IF(AND(AI137="Eligible",G137="Core"),AH137,"")</f>
        <v/>
      </c>
      <c r="AK137" s="20" t="str">
        <f aca="false">IF(AI137="Eligible",AH137,"")</f>
        <v/>
      </c>
      <c r="AL137" s="1" t="str">
        <f aca="false">IF(NOT(ISNUMBER(AJ137)),"",IF($A$6&lt;5,"Fewer than 5 core",IF(OR(AJ137&lt;$B$6-1.5*($D$6-$B$6),AJ137&gt;$D$6+1.5*($D$6-$B$6)),"Review outlier","Within IQR fences")))</f>
        <v/>
      </c>
      <c r="AM137" s="1"/>
      <c r="AN137" s="1"/>
      <c r="AO137" s="1"/>
      <c r="AP137" s="1"/>
    </row>
    <row r="138" customFormat="false" ht="24.75" hidden="false" customHeight="true" outlineLevel="0" collapsed="false">
      <c r="A138" s="15"/>
      <c r="B138" s="15"/>
      <c r="C138" s="15"/>
      <c r="D138" s="15"/>
      <c r="E138" s="15"/>
      <c r="F138" s="15"/>
      <c r="G138" s="15"/>
      <c r="H138" s="15"/>
      <c r="I138" s="15"/>
      <c r="J138" s="15"/>
      <c r="K138" s="15"/>
      <c r="L138" s="15"/>
      <c r="M138" s="15"/>
      <c r="N138" s="16"/>
      <c r="O138" s="16"/>
      <c r="P138" s="16"/>
      <c r="Q138" s="17"/>
      <c r="R138" s="17"/>
      <c r="S138" s="17"/>
      <c r="T138" s="17"/>
      <c r="U138" s="17"/>
      <c r="V138" s="17"/>
      <c r="W138" s="17"/>
      <c r="X138" s="17"/>
      <c r="Y138" s="17"/>
      <c r="Z138" s="7" t="str">
        <f aca="false">IF(COUNT(S138:T138)&lt;&gt;2,"",SUM(S138:T138))</f>
        <v/>
      </c>
      <c r="AA138" s="18" t="str">
        <f aca="false">IF(OR(NOT(ISNUMBER(Z138)),NOT(ISNUMBER(R138)),R138&lt;=0),"",Z138/R138)</f>
        <v/>
      </c>
      <c r="AB138" s="18" t="str">
        <f aca="false">IF(OR(COUNT(R138,V138)&lt;&gt;2,R138&lt;=0),"",V138/R138-1)</f>
        <v/>
      </c>
      <c r="AC138" s="19" t="str">
        <f aca="false">IF(COUNT(Q138,R138)&lt;&gt;2,"",IF(OR(Q138&lt;=0,R138&lt;=0),"NM",Q138/R138))</f>
        <v/>
      </c>
      <c r="AD138" s="19" t="str">
        <f aca="false">IF(COUNT(Q138,Z138)&lt;&gt;2,"",IF(OR(Q138&lt;=0,Z138&lt;=0),"NM",Q138/Z138))</f>
        <v/>
      </c>
      <c r="AE138" s="19" t="str">
        <f aca="false">IF(COUNT(Q138,U138)&lt;&gt;2,"",IF(OR(Q138&lt;=0,U138&lt;=0),"NM",Q138/U138))</f>
        <v/>
      </c>
      <c r="AF138" s="19" t="str">
        <f aca="false">IF(COUNT(Q138,V138)&lt;&gt;2,"",IF(OR(Q138&lt;=0,V138&lt;=0),"NM",Q138/V138))</f>
        <v/>
      </c>
      <c r="AG138" s="19" t="str">
        <f aca="false">IF(COUNT(Q138,W138)&lt;&gt;2,"",IF(OR(Q138&lt;=0,W138&lt;=0),"NM",Q138/W138))</f>
        <v/>
      </c>
      <c r="AH138" s="20" t="str">
        <f aca="false">IF(OR(NOT(ISNUMBER(Controls!$C$11)),Controls!$C$11&lt;1,Controls!$C$11&gt;5,Controls!$C$11&lt;&gt;INT(Controls!$C$11)),"",INDEX(AC138:AG138,1,Controls!$C$11))</f>
        <v/>
      </c>
      <c r="AI138" s="1" t="str">
        <f aca="false">IF(A138="","",IF(COUNTIFS($A$10:$A$309,A138)&lt;&gt;1,"Duplicate ID",IF(OR(B138&lt;&gt;Controls!$C$9,C138&lt;&gt;Controls!$C$10),"Other peer group",IF(OR(H138&lt;&gt;"Yes",G138="Excluded",G138="Adjacent",G138="Watchlist"),"Excluded",IF(OR(I138&lt;&gt;"Yes",D138="",E138="",J138="",K138="",L138="",X138="",Controls!$C$10="",Controls!$C$8="",Controls!$C$20="",Controls!$C$21="",M138&lt;&gt;Controls!$C$8,NOT(ISNUMBER(N138)),N138&lt;=0,N138&lt;&gt;Controls!$C$7,NOT(ISNUMBER(O138)),O138&gt;N138,AND(Controls!$C$11&gt;=4,OR(NOT(ISNUMBER(P138)),P138&lt;=N138)),AND(Controls!$C$11=2,T138&lt;&gt;0,Y138=""),AND(G138&lt;&gt;"Core",G138&lt;&gt;"Secondary")),"Review inputs / basis",IF(NOT(ISNUMBER(AH138)),"Missing / NM metric","Eligible"))))))</f>
        <v/>
      </c>
      <c r="AJ138" s="20" t="str">
        <f aca="false">IF(AND(AI138="Eligible",G138="Core"),AH138,"")</f>
        <v/>
      </c>
      <c r="AK138" s="20" t="str">
        <f aca="false">IF(AI138="Eligible",AH138,"")</f>
        <v/>
      </c>
      <c r="AL138" s="1" t="str">
        <f aca="false">IF(NOT(ISNUMBER(AJ138)),"",IF($A$6&lt;5,"Fewer than 5 core",IF(OR(AJ138&lt;$B$6-1.5*($D$6-$B$6),AJ138&gt;$D$6+1.5*($D$6-$B$6)),"Review outlier","Within IQR fences")))</f>
        <v/>
      </c>
      <c r="AM138" s="1"/>
      <c r="AN138" s="1"/>
      <c r="AO138" s="1"/>
      <c r="AP138" s="1"/>
    </row>
    <row r="139" customFormat="false" ht="24.75" hidden="false" customHeight="true" outlineLevel="0" collapsed="false">
      <c r="A139" s="15"/>
      <c r="B139" s="15"/>
      <c r="C139" s="15"/>
      <c r="D139" s="15"/>
      <c r="E139" s="15"/>
      <c r="F139" s="15"/>
      <c r="G139" s="15"/>
      <c r="H139" s="15"/>
      <c r="I139" s="15"/>
      <c r="J139" s="15"/>
      <c r="K139" s="15"/>
      <c r="L139" s="15"/>
      <c r="M139" s="15"/>
      <c r="N139" s="16"/>
      <c r="O139" s="16"/>
      <c r="P139" s="16"/>
      <c r="Q139" s="17"/>
      <c r="R139" s="17"/>
      <c r="S139" s="17"/>
      <c r="T139" s="17"/>
      <c r="U139" s="17"/>
      <c r="V139" s="17"/>
      <c r="W139" s="17"/>
      <c r="X139" s="17"/>
      <c r="Y139" s="17"/>
      <c r="Z139" s="7" t="str">
        <f aca="false">IF(COUNT(S139:T139)&lt;&gt;2,"",SUM(S139:T139))</f>
        <v/>
      </c>
      <c r="AA139" s="18" t="str">
        <f aca="false">IF(OR(NOT(ISNUMBER(Z139)),NOT(ISNUMBER(R139)),R139&lt;=0),"",Z139/R139)</f>
        <v/>
      </c>
      <c r="AB139" s="18" t="str">
        <f aca="false">IF(OR(COUNT(R139,V139)&lt;&gt;2,R139&lt;=0),"",V139/R139-1)</f>
        <v/>
      </c>
      <c r="AC139" s="19" t="str">
        <f aca="false">IF(COUNT(Q139,R139)&lt;&gt;2,"",IF(OR(Q139&lt;=0,R139&lt;=0),"NM",Q139/R139))</f>
        <v/>
      </c>
      <c r="AD139" s="19" t="str">
        <f aca="false">IF(COUNT(Q139,Z139)&lt;&gt;2,"",IF(OR(Q139&lt;=0,Z139&lt;=0),"NM",Q139/Z139))</f>
        <v/>
      </c>
      <c r="AE139" s="19" t="str">
        <f aca="false">IF(COUNT(Q139,U139)&lt;&gt;2,"",IF(OR(Q139&lt;=0,U139&lt;=0),"NM",Q139/U139))</f>
        <v/>
      </c>
      <c r="AF139" s="19" t="str">
        <f aca="false">IF(COUNT(Q139,V139)&lt;&gt;2,"",IF(OR(Q139&lt;=0,V139&lt;=0),"NM",Q139/V139))</f>
        <v/>
      </c>
      <c r="AG139" s="19" t="str">
        <f aca="false">IF(COUNT(Q139,W139)&lt;&gt;2,"",IF(OR(Q139&lt;=0,W139&lt;=0),"NM",Q139/W139))</f>
        <v/>
      </c>
      <c r="AH139" s="20" t="str">
        <f aca="false">IF(OR(NOT(ISNUMBER(Controls!$C$11)),Controls!$C$11&lt;1,Controls!$C$11&gt;5,Controls!$C$11&lt;&gt;INT(Controls!$C$11)),"",INDEX(AC139:AG139,1,Controls!$C$11))</f>
        <v/>
      </c>
      <c r="AI139" s="1" t="str">
        <f aca="false">IF(A139="","",IF(COUNTIFS($A$10:$A$309,A139)&lt;&gt;1,"Duplicate ID",IF(OR(B139&lt;&gt;Controls!$C$9,C139&lt;&gt;Controls!$C$10),"Other peer group",IF(OR(H139&lt;&gt;"Yes",G139="Excluded",G139="Adjacent",G139="Watchlist"),"Excluded",IF(OR(I139&lt;&gt;"Yes",D139="",E139="",J139="",K139="",L139="",X139="",Controls!$C$10="",Controls!$C$8="",Controls!$C$20="",Controls!$C$21="",M139&lt;&gt;Controls!$C$8,NOT(ISNUMBER(N139)),N139&lt;=0,N139&lt;&gt;Controls!$C$7,NOT(ISNUMBER(O139)),O139&gt;N139,AND(Controls!$C$11&gt;=4,OR(NOT(ISNUMBER(P139)),P139&lt;=N139)),AND(Controls!$C$11=2,T139&lt;&gt;0,Y139=""),AND(G139&lt;&gt;"Core",G139&lt;&gt;"Secondary")),"Review inputs / basis",IF(NOT(ISNUMBER(AH139)),"Missing / NM metric","Eligible"))))))</f>
        <v/>
      </c>
      <c r="AJ139" s="20" t="str">
        <f aca="false">IF(AND(AI139="Eligible",G139="Core"),AH139,"")</f>
        <v/>
      </c>
      <c r="AK139" s="20" t="str">
        <f aca="false">IF(AI139="Eligible",AH139,"")</f>
        <v/>
      </c>
      <c r="AL139" s="1" t="str">
        <f aca="false">IF(NOT(ISNUMBER(AJ139)),"",IF($A$6&lt;5,"Fewer than 5 core",IF(OR(AJ139&lt;$B$6-1.5*($D$6-$B$6),AJ139&gt;$D$6+1.5*($D$6-$B$6)),"Review outlier","Within IQR fences")))</f>
        <v/>
      </c>
      <c r="AM139" s="1"/>
      <c r="AN139" s="1"/>
      <c r="AO139" s="1"/>
      <c r="AP139" s="1"/>
    </row>
    <row r="140" customFormat="false" ht="24.75" hidden="false" customHeight="true" outlineLevel="0" collapsed="false">
      <c r="A140" s="15"/>
      <c r="B140" s="15"/>
      <c r="C140" s="15"/>
      <c r="D140" s="15"/>
      <c r="E140" s="15"/>
      <c r="F140" s="15"/>
      <c r="G140" s="15"/>
      <c r="H140" s="15"/>
      <c r="I140" s="15"/>
      <c r="J140" s="15"/>
      <c r="K140" s="15"/>
      <c r="L140" s="15"/>
      <c r="M140" s="15"/>
      <c r="N140" s="16"/>
      <c r="O140" s="16"/>
      <c r="P140" s="16"/>
      <c r="Q140" s="17"/>
      <c r="R140" s="17"/>
      <c r="S140" s="17"/>
      <c r="T140" s="17"/>
      <c r="U140" s="17"/>
      <c r="V140" s="17"/>
      <c r="W140" s="17"/>
      <c r="X140" s="17"/>
      <c r="Y140" s="17"/>
      <c r="Z140" s="7" t="str">
        <f aca="false">IF(COUNT(S140:T140)&lt;&gt;2,"",SUM(S140:T140))</f>
        <v/>
      </c>
      <c r="AA140" s="18" t="str">
        <f aca="false">IF(OR(NOT(ISNUMBER(Z140)),NOT(ISNUMBER(R140)),R140&lt;=0),"",Z140/R140)</f>
        <v/>
      </c>
      <c r="AB140" s="18" t="str">
        <f aca="false">IF(OR(COUNT(R140,V140)&lt;&gt;2,R140&lt;=0),"",V140/R140-1)</f>
        <v/>
      </c>
      <c r="AC140" s="19" t="str">
        <f aca="false">IF(COUNT(Q140,R140)&lt;&gt;2,"",IF(OR(Q140&lt;=0,R140&lt;=0),"NM",Q140/R140))</f>
        <v/>
      </c>
      <c r="AD140" s="19" t="str">
        <f aca="false">IF(COUNT(Q140,Z140)&lt;&gt;2,"",IF(OR(Q140&lt;=0,Z140&lt;=0),"NM",Q140/Z140))</f>
        <v/>
      </c>
      <c r="AE140" s="19" t="str">
        <f aca="false">IF(COUNT(Q140,U140)&lt;&gt;2,"",IF(OR(Q140&lt;=0,U140&lt;=0),"NM",Q140/U140))</f>
        <v/>
      </c>
      <c r="AF140" s="19" t="str">
        <f aca="false">IF(COUNT(Q140,V140)&lt;&gt;2,"",IF(OR(Q140&lt;=0,V140&lt;=0),"NM",Q140/V140))</f>
        <v/>
      </c>
      <c r="AG140" s="19" t="str">
        <f aca="false">IF(COUNT(Q140,W140)&lt;&gt;2,"",IF(OR(Q140&lt;=0,W140&lt;=0),"NM",Q140/W140))</f>
        <v/>
      </c>
      <c r="AH140" s="20" t="str">
        <f aca="false">IF(OR(NOT(ISNUMBER(Controls!$C$11)),Controls!$C$11&lt;1,Controls!$C$11&gt;5,Controls!$C$11&lt;&gt;INT(Controls!$C$11)),"",INDEX(AC140:AG140,1,Controls!$C$11))</f>
        <v/>
      </c>
      <c r="AI140" s="1" t="str">
        <f aca="false">IF(A140="","",IF(COUNTIFS($A$10:$A$309,A140)&lt;&gt;1,"Duplicate ID",IF(OR(B140&lt;&gt;Controls!$C$9,C140&lt;&gt;Controls!$C$10),"Other peer group",IF(OR(H140&lt;&gt;"Yes",G140="Excluded",G140="Adjacent",G140="Watchlist"),"Excluded",IF(OR(I140&lt;&gt;"Yes",D140="",E140="",J140="",K140="",L140="",X140="",Controls!$C$10="",Controls!$C$8="",Controls!$C$20="",Controls!$C$21="",M140&lt;&gt;Controls!$C$8,NOT(ISNUMBER(N140)),N140&lt;=0,N140&lt;&gt;Controls!$C$7,NOT(ISNUMBER(O140)),O140&gt;N140,AND(Controls!$C$11&gt;=4,OR(NOT(ISNUMBER(P140)),P140&lt;=N140)),AND(Controls!$C$11=2,T140&lt;&gt;0,Y140=""),AND(G140&lt;&gt;"Core",G140&lt;&gt;"Secondary")),"Review inputs / basis",IF(NOT(ISNUMBER(AH140)),"Missing / NM metric","Eligible"))))))</f>
        <v/>
      </c>
      <c r="AJ140" s="20" t="str">
        <f aca="false">IF(AND(AI140="Eligible",G140="Core"),AH140,"")</f>
        <v/>
      </c>
      <c r="AK140" s="20" t="str">
        <f aca="false">IF(AI140="Eligible",AH140,"")</f>
        <v/>
      </c>
      <c r="AL140" s="1" t="str">
        <f aca="false">IF(NOT(ISNUMBER(AJ140)),"",IF($A$6&lt;5,"Fewer than 5 core",IF(OR(AJ140&lt;$B$6-1.5*($D$6-$B$6),AJ140&gt;$D$6+1.5*($D$6-$B$6)),"Review outlier","Within IQR fences")))</f>
        <v/>
      </c>
      <c r="AM140" s="1"/>
      <c r="AN140" s="1"/>
      <c r="AO140" s="1"/>
      <c r="AP140" s="1"/>
    </row>
    <row r="141" customFormat="false" ht="24.75" hidden="false" customHeight="true" outlineLevel="0" collapsed="false">
      <c r="A141" s="15"/>
      <c r="B141" s="15"/>
      <c r="C141" s="15"/>
      <c r="D141" s="15"/>
      <c r="E141" s="15"/>
      <c r="F141" s="15"/>
      <c r="G141" s="15"/>
      <c r="H141" s="15"/>
      <c r="I141" s="15"/>
      <c r="J141" s="15"/>
      <c r="K141" s="15"/>
      <c r="L141" s="15"/>
      <c r="M141" s="15"/>
      <c r="N141" s="16"/>
      <c r="O141" s="16"/>
      <c r="P141" s="16"/>
      <c r="Q141" s="17"/>
      <c r="R141" s="17"/>
      <c r="S141" s="17"/>
      <c r="T141" s="17"/>
      <c r="U141" s="17"/>
      <c r="V141" s="17"/>
      <c r="W141" s="17"/>
      <c r="X141" s="17"/>
      <c r="Y141" s="17"/>
      <c r="Z141" s="7" t="str">
        <f aca="false">IF(COUNT(S141:T141)&lt;&gt;2,"",SUM(S141:T141))</f>
        <v/>
      </c>
      <c r="AA141" s="18" t="str">
        <f aca="false">IF(OR(NOT(ISNUMBER(Z141)),NOT(ISNUMBER(R141)),R141&lt;=0),"",Z141/R141)</f>
        <v/>
      </c>
      <c r="AB141" s="18" t="str">
        <f aca="false">IF(OR(COUNT(R141,V141)&lt;&gt;2,R141&lt;=0),"",V141/R141-1)</f>
        <v/>
      </c>
      <c r="AC141" s="19" t="str">
        <f aca="false">IF(COUNT(Q141,R141)&lt;&gt;2,"",IF(OR(Q141&lt;=0,R141&lt;=0),"NM",Q141/R141))</f>
        <v/>
      </c>
      <c r="AD141" s="19" t="str">
        <f aca="false">IF(COUNT(Q141,Z141)&lt;&gt;2,"",IF(OR(Q141&lt;=0,Z141&lt;=0),"NM",Q141/Z141))</f>
        <v/>
      </c>
      <c r="AE141" s="19" t="str">
        <f aca="false">IF(COUNT(Q141,U141)&lt;&gt;2,"",IF(OR(Q141&lt;=0,U141&lt;=0),"NM",Q141/U141))</f>
        <v/>
      </c>
      <c r="AF141" s="19" t="str">
        <f aca="false">IF(COUNT(Q141,V141)&lt;&gt;2,"",IF(OR(Q141&lt;=0,V141&lt;=0),"NM",Q141/V141))</f>
        <v/>
      </c>
      <c r="AG141" s="19" t="str">
        <f aca="false">IF(COUNT(Q141,W141)&lt;&gt;2,"",IF(OR(Q141&lt;=0,W141&lt;=0),"NM",Q141/W141))</f>
        <v/>
      </c>
      <c r="AH141" s="20" t="str">
        <f aca="false">IF(OR(NOT(ISNUMBER(Controls!$C$11)),Controls!$C$11&lt;1,Controls!$C$11&gt;5,Controls!$C$11&lt;&gt;INT(Controls!$C$11)),"",INDEX(AC141:AG141,1,Controls!$C$11))</f>
        <v/>
      </c>
      <c r="AI141" s="1" t="str">
        <f aca="false">IF(A141="","",IF(COUNTIFS($A$10:$A$309,A141)&lt;&gt;1,"Duplicate ID",IF(OR(B141&lt;&gt;Controls!$C$9,C141&lt;&gt;Controls!$C$10),"Other peer group",IF(OR(H141&lt;&gt;"Yes",G141="Excluded",G141="Adjacent",G141="Watchlist"),"Excluded",IF(OR(I141&lt;&gt;"Yes",D141="",E141="",J141="",K141="",L141="",X141="",Controls!$C$10="",Controls!$C$8="",Controls!$C$20="",Controls!$C$21="",M141&lt;&gt;Controls!$C$8,NOT(ISNUMBER(N141)),N141&lt;=0,N141&lt;&gt;Controls!$C$7,NOT(ISNUMBER(O141)),O141&gt;N141,AND(Controls!$C$11&gt;=4,OR(NOT(ISNUMBER(P141)),P141&lt;=N141)),AND(Controls!$C$11=2,T141&lt;&gt;0,Y141=""),AND(G141&lt;&gt;"Core",G141&lt;&gt;"Secondary")),"Review inputs / basis",IF(NOT(ISNUMBER(AH141)),"Missing / NM metric","Eligible"))))))</f>
        <v/>
      </c>
      <c r="AJ141" s="20" t="str">
        <f aca="false">IF(AND(AI141="Eligible",G141="Core"),AH141,"")</f>
        <v/>
      </c>
      <c r="AK141" s="20" t="str">
        <f aca="false">IF(AI141="Eligible",AH141,"")</f>
        <v/>
      </c>
      <c r="AL141" s="1" t="str">
        <f aca="false">IF(NOT(ISNUMBER(AJ141)),"",IF($A$6&lt;5,"Fewer than 5 core",IF(OR(AJ141&lt;$B$6-1.5*($D$6-$B$6),AJ141&gt;$D$6+1.5*($D$6-$B$6)),"Review outlier","Within IQR fences")))</f>
        <v/>
      </c>
      <c r="AM141" s="1"/>
      <c r="AN141" s="1"/>
      <c r="AO141" s="1"/>
      <c r="AP141" s="1"/>
    </row>
    <row r="142" customFormat="false" ht="24.75" hidden="false" customHeight="true" outlineLevel="0" collapsed="false">
      <c r="A142" s="15"/>
      <c r="B142" s="15"/>
      <c r="C142" s="15"/>
      <c r="D142" s="15"/>
      <c r="E142" s="15"/>
      <c r="F142" s="15"/>
      <c r="G142" s="15"/>
      <c r="H142" s="15"/>
      <c r="I142" s="15"/>
      <c r="J142" s="15"/>
      <c r="K142" s="15"/>
      <c r="L142" s="15"/>
      <c r="M142" s="15"/>
      <c r="N142" s="16"/>
      <c r="O142" s="16"/>
      <c r="P142" s="16"/>
      <c r="Q142" s="17"/>
      <c r="R142" s="17"/>
      <c r="S142" s="17"/>
      <c r="T142" s="17"/>
      <c r="U142" s="17"/>
      <c r="V142" s="17"/>
      <c r="W142" s="17"/>
      <c r="X142" s="17"/>
      <c r="Y142" s="17"/>
      <c r="Z142" s="7" t="str">
        <f aca="false">IF(COUNT(S142:T142)&lt;&gt;2,"",SUM(S142:T142))</f>
        <v/>
      </c>
      <c r="AA142" s="18" t="str">
        <f aca="false">IF(OR(NOT(ISNUMBER(Z142)),NOT(ISNUMBER(R142)),R142&lt;=0),"",Z142/R142)</f>
        <v/>
      </c>
      <c r="AB142" s="18" t="str">
        <f aca="false">IF(OR(COUNT(R142,V142)&lt;&gt;2,R142&lt;=0),"",V142/R142-1)</f>
        <v/>
      </c>
      <c r="AC142" s="19" t="str">
        <f aca="false">IF(COUNT(Q142,R142)&lt;&gt;2,"",IF(OR(Q142&lt;=0,R142&lt;=0),"NM",Q142/R142))</f>
        <v/>
      </c>
      <c r="AD142" s="19" t="str">
        <f aca="false">IF(COUNT(Q142,Z142)&lt;&gt;2,"",IF(OR(Q142&lt;=0,Z142&lt;=0),"NM",Q142/Z142))</f>
        <v/>
      </c>
      <c r="AE142" s="19" t="str">
        <f aca="false">IF(COUNT(Q142,U142)&lt;&gt;2,"",IF(OR(Q142&lt;=0,U142&lt;=0),"NM",Q142/U142))</f>
        <v/>
      </c>
      <c r="AF142" s="19" t="str">
        <f aca="false">IF(COUNT(Q142,V142)&lt;&gt;2,"",IF(OR(Q142&lt;=0,V142&lt;=0),"NM",Q142/V142))</f>
        <v/>
      </c>
      <c r="AG142" s="19" t="str">
        <f aca="false">IF(COUNT(Q142,W142)&lt;&gt;2,"",IF(OR(Q142&lt;=0,W142&lt;=0),"NM",Q142/W142))</f>
        <v/>
      </c>
      <c r="AH142" s="20" t="str">
        <f aca="false">IF(OR(NOT(ISNUMBER(Controls!$C$11)),Controls!$C$11&lt;1,Controls!$C$11&gt;5,Controls!$C$11&lt;&gt;INT(Controls!$C$11)),"",INDEX(AC142:AG142,1,Controls!$C$11))</f>
        <v/>
      </c>
      <c r="AI142" s="1" t="str">
        <f aca="false">IF(A142="","",IF(COUNTIFS($A$10:$A$309,A142)&lt;&gt;1,"Duplicate ID",IF(OR(B142&lt;&gt;Controls!$C$9,C142&lt;&gt;Controls!$C$10),"Other peer group",IF(OR(H142&lt;&gt;"Yes",G142="Excluded",G142="Adjacent",G142="Watchlist"),"Excluded",IF(OR(I142&lt;&gt;"Yes",D142="",E142="",J142="",K142="",L142="",X142="",Controls!$C$10="",Controls!$C$8="",Controls!$C$20="",Controls!$C$21="",M142&lt;&gt;Controls!$C$8,NOT(ISNUMBER(N142)),N142&lt;=0,N142&lt;&gt;Controls!$C$7,NOT(ISNUMBER(O142)),O142&gt;N142,AND(Controls!$C$11&gt;=4,OR(NOT(ISNUMBER(P142)),P142&lt;=N142)),AND(Controls!$C$11=2,T142&lt;&gt;0,Y142=""),AND(G142&lt;&gt;"Core",G142&lt;&gt;"Secondary")),"Review inputs / basis",IF(NOT(ISNUMBER(AH142)),"Missing / NM metric","Eligible"))))))</f>
        <v/>
      </c>
      <c r="AJ142" s="20" t="str">
        <f aca="false">IF(AND(AI142="Eligible",G142="Core"),AH142,"")</f>
        <v/>
      </c>
      <c r="AK142" s="20" t="str">
        <f aca="false">IF(AI142="Eligible",AH142,"")</f>
        <v/>
      </c>
      <c r="AL142" s="1" t="str">
        <f aca="false">IF(NOT(ISNUMBER(AJ142)),"",IF($A$6&lt;5,"Fewer than 5 core",IF(OR(AJ142&lt;$B$6-1.5*($D$6-$B$6),AJ142&gt;$D$6+1.5*($D$6-$B$6)),"Review outlier","Within IQR fences")))</f>
        <v/>
      </c>
      <c r="AM142" s="1"/>
      <c r="AN142" s="1"/>
      <c r="AO142" s="1"/>
      <c r="AP142" s="1"/>
    </row>
    <row r="143" customFormat="false" ht="24.75" hidden="false" customHeight="true" outlineLevel="0" collapsed="false">
      <c r="A143" s="15"/>
      <c r="B143" s="15"/>
      <c r="C143" s="15"/>
      <c r="D143" s="15"/>
      <c r="E143" s="15"/>
      <c r="F143" s="15"/>
      <c r="G143" s="15"/>
      <c r="H143" s="15"/>
      <c r="I143" s="15"/>
      <c r="J143" s="15"/>
      <c r="K143" s="15"/>
      <c r="L143" s="15"/>
      <c r="M143" s="15"/>
      <c r="N143" s="16"/>
      <c r="O143" s="16"/>
      <c r="P143" s="16"/>
      <c r="Q143" s="17"/>
      <c r="R143" s="17"/>
      <c r="S143" s="17"/>
      <c r="T143" s="17"/>
      <c r="U143" s="17"/>
      <c r="V143" s="17"/>
      <c r="W143" s="17"/>
      <c r="X143" s="17"/>
      <c r="Y143" s="17"/>
      <c r="Z143" s="7" t="str">
        <f aca="false">IF(COUNT(S143:T143)&lt;&gt;2,"",SUM(S143:T143))</f>
        <v/>
      </c>
      <c r="AA143" s="18" t="str">
        <f aca="false">IF(OR(NOT(ISNUMBER(Z143)),NOT(ISNUMBER(R143)),R143&lt;=0),"",Z143/R143)</f>
        <v/>
      </c>
      <c r="AB143" s="18" t="str">
        <f aca="false">IF(OR(COUNT(R143,V143)&lt;&gt;2,R143&lt;=0),"",V143/R143-1)</f>
        <v/>
      </c>
      <c r="AC143" s="19" t="str">
        <f aca="false">IF(COUNT(Q143,R143)&lt;&gt;2,"",IF(OR(Q143&lt;=0,R143&lt;=0),"NM",Q143/R143))</f>
        <v/>
      </c>
      <c r="AD143" s="19" t="str">
        <f aca="false">IF(COUNT(Q143,Z143)&lt;&gt;2,"",IF(OR(Q143&lt;=0,Z143&lt;=0),"NM",Q143/Z143))</f>
        <v/>
      </c>
      <c r="AE143" s="19" t="str">
        <f aca="false">IF(COUNT(Q143,U143)&lt;&gt;2,"",IF(OR(Q143&lt;=0,U143&lt;=0),"NM",Q143/U143))</f>
        <v/>
      </c>
      <c r="AF143" s="19" t="str">
        <f aca="false">IF(COUNT(Q143,V143)&lt;&gt;2,"",IF(OR(Q143&lt;=0,V143&lt;=0),"NM",Q143/V143))</f>
        <v/>
      </c>
      <c r="AG143" s="19" t="str">
        <f aca="false">IF(COUNT(Q143,W143)&lt;&gt;2,"",IF(OR(Q143&lt;=0,W143&lt;=0),"NM",Q143/W143))</f>
        <v/>
      </c>
      <c r="AH143" s="20" t="str">
        <f aca="false">IF(OR(NOT(ISNUMBER(Controls!$C$11)),Controls!$C$11&lt;1,Controls!$C$11&gt;5,Controls!$C$11&lt;&gt;INT(Controls!$C$11)),"",INDEX(AC143:AG143,1,Controls!$C$11))</f>
        <v/>
      </c>
      <c r="AI143" s="1" t="str">
        <f aca="false">IF(A143="","",IF(COUNTIFS($A$10:$A$309,A143)&lt;&gt;1,"Duplicate ID",IF(OR(B143&lt;&gt;Controls!$C$9,C143&lt;&gt;Controls!$C$10),"Other peer group",IF(OR(H143&lt;&gt;"Yes",G143="Excluded",G143="Adjacent",G143="Watchlist"),"Excluded",IF(OR(I143&lt;&gt;"Yes",D143="",E143="",J143="",K143="",L143="",X143="",Controls!$C$10="",Controls!$C$8="",Controls!$C$20="",Controls!$C$21="",M143&lt;&gt;Controls!$C$8,NOT(ISNUMBER(N143)),N143&lt;=0,N143&lt;&gt;Controls!$C$7,NOT(ISNUMBER(O143)),O143&gt;N143,AND(Controls!$C$11&gt;=4,OR(NOT(ISNUMBER(P143)),P143&lt;=N143)),AND(Controls!$C$11=2,T143&lt;&gt;0,Y143=""),AND(G143&lt;&gt;"Core",G143&lt;&gt;"Secondary")),"Review inputs / basis",IF(NOT(ISNUMBER(AH143)),"Missing / NM metric","Eligible"))))))</f>
        <v/>
      </c>
      <c r="AJ143" s="20" t="str">
        <f aca="false">IF(AND(AI143="Eligible",G143="Core"),AH143,"")</f>
        <v/>
      </c>
      <c r="AK143" s="20" t="str">
        <f aca="false">IF(AI143="Eligible",AH143,"")</f>
        <v/>
      </c>
      <c r="AL143" s="1" t="str">
        <f aca="false">IF(NOT(ISNUMBER(AJ143)),"",IF($A$6&lt;5,"Fewer than 5 core",IF(OR(AJ143&lt;$B$6-1.5*($D$6-$B$6),AJ143&gt;$D$6+1.5*($D$6-$B$6)),"Review outlier","Within IQR fences")))</f>
        <v/>
      </c>
      <c r="AM143" s="1"/>
      <c r="AN143" s="1"/>
      <c r="AO143" s="1"/>
      <c r="AP143" s="1"/>
    </row>
    <row r="144" customFormat="false" ht="24.75" hidden="false" customHeight="true" outlineLevel="0" collapsed="false">
      <c r="A144" s="15"/>
      <c r="B144" s="15"/>
      <c r="C144" s="15"/>
      <c r="D144" s="15"/>
      <c r="E144" s="15"/>
      <c r="F144" s="15"/>
      <c r="G144" s="15"/>
      <c r="H144" s="15"/>
      <c r="I144" s="15"/>
      <c r="J144" s="15"/>
      <c r="K144" s="15"/>
      <c r="L144" s="15"/>
      <c r="M144" s="15"/>
      <c r="N144" s="16"/>
      <c r="O144" s="16"/>
      <c r="P144" s="16"/>
      <c r="Q144" s="17"/>
      <c r="R144" s="17"/>
      <c r="S144" s="17"/>
      <c r="T144" s="17"/>
      <c r="U144" s="17"/>
      <c r="V144" s="17"/>
      <c r="W144" s="17"/>
      <c r="X144" s="17"/>
      <c r="Y144" s="17"/>
      <c r="Z144" s="7" t="str">
        <f aca="false">IF(COUNT(S144:T144)&lt;&gt;2,"",SUM(S144:T144))</f>
        <v/>
      </c>
      <c r="AA144" s="18" t="str">
        <f aca="false">IF(OR(NOT(ISNUMBER(Z144)),NOT(ISNUMBER(R144)),R144&lt;=0),"",Z144/R144)</f>
        <v/>
      </c>
      <c r="AB144" s="18" t="str">
        <f aca="false">IF(OR(COUNT(R144,V144)&lt;&gt;2,R144&lt;=0),"",V144/R144-1)</f>
        <v/>
      </c>
      <c r="AC144" s="19" t="str">
        <f aca="false">IF(COUNT(Q144,R144)&lt;&gt;2,"",IF(OR(Q144&lt;=0,R144&lt;=0),"NM",Q144/R144))</f>
        <v/>
      </c>
      <c r="AD144" s="19" t="str">
        <f aca="false">IF(COUNT(Q144,Z144)&lt;&gt;2,"",IF(OR(Q144&lt;=0,Z144&lt;=0),"NM",Q144/Z144))</f>
        <v/>
      </c>
      <c r="AE144" s="19" t="str">
        <f aca="false">IF(COUNT(Q144,U144)&lt;&gt;2,"",IF(OR(Q144&lt;=0,U144&lt;=0),"NM",Q144/U144))</f>
        <v/>
      </c>
      <c r="AF144" s="19" t="str">
        <f aca="false">IF(COUNT(Q144,V144)&lt;&gt;2,"",IF(OR(Q144&lt;=0,V144&lt;=0),"NM",Q144/V144))</f>
        <v/>
      </c>
      <c r="AG144" s="19" t="str">
        <f aca="false">IF(COUNT(Q144,W144)&lt;&gt;2,"",IF(OR(Q144&lt;=0,W144&lt;=0),"NM",Q144/W144))</f>
        <v/>
      </c>
      <c r="AH144" s="20" t="str">
        <f aca="false">IF(OR(NOT(ISNUMBER(Controls!$C$11)),Controls!$C$11&lt;1,Controls!$C$11&gt;5,Controls!$C$11&lt;&gt;INT(Controls!$C$11)),"",INDEX(AC144:AG144,1,Controls!$C$11))</f>
        <v/>
      </c>
      <c r="AI144" s="1" t="str">
        <f aca="false">IF(A144="","",IF(COUNTIFS($A$10:$A$309,A144)&lt;&gt;1,"Duplicate ID",IF(OR(B144&lt;&gt;Controls!$C$9,C144&lt;&gt;Controls!$C$10),"Other peer group",IF(OR(H144&lt;&gt;"Yes",G144="Excluded",G144="Adjacent",G144="Watchlist"),"Excluded",IF(OR(I144&lt;&gt;"Yes",D144="",E144="",J144="",K144="",L144="",X144="",Controls!$C$10="",Controls!$C$8="",Controls!$C$20="",Controls!$C$21="",M144&lt;&gt;Controls!$C$8,NOT(ISNUMBER(N144)),N144&lt;=0,N144&lt;&gt;Controls!$C$7,NOT(ISNUMBER(O144)),O144&gt;N144,AND(Controls!$C$11&gt;=4,OR(NOT(ISNUMBER(P144)),P144&lt;=N144)),AND(Controls!$C$11=2,T144&lt;&gt;0,Y144=""),AND(G144&lt;&gt;"Core",G144&lt;&gt;"Secondary")),"Review inputs / basis",IF(NOT(ISNUMBER(AH144)),"Missing / NM metric","Eligible"))))))</f>
        <v/>
      </c>
      <c r="AJ144" s="20" t="str">
        <f aca="false">IF(AND(AI144="Eligible",G144="Core"),AH144,"")</f>
        <v/>
      </c>
      <c r="AK144" s="20" t="str">
        <f aca="false">IF(AI144="Eligible",AH144,"")</f>
        <v/>
      </c>
      <c r="AL144" s="1" t="str">
        <f aca="false">IF(NOT(ISNUMBER(AJ144)),"",IF($A$6&lt;5,"Fewer than 5 core",IF(OR(AJ144&lt;$B$6-1.5*($D$6-$B$6),AJ144&gt;$D$6+1.5*($D$6-$B$6)),"Review outlier","Within IQR fences")))</f>
        <v/>
      </c>
      <c r="AM144" s="1"/>
      <c r="AN144" s="1"/>
      <c r="AO144" s="1"/>
      <c r="AP144" s="1"/>
    </row>
    <row r="145" customFormat="false" ht="24.75" hidden="false" customHeight="true" outlineLevel="0" collapsed="false">
      <c r="A145" s="15"/>
      <c r="B145" s="15"/>
      <c r="C145" s="15"/>
      <c r="D145" s="15"/>
      <c r="E145" s="15"/>
      <c r="F145" s="15"/>
      <c r="G145" s="15"/>
      <c r="H145" s="15"/>
      <c r="I145" s="15"/>
      <c r="J145" s="15"/>
      <c r="K145" s="15"/>
      <c r="L145" s="15"/>
      <c r="M145" s="15"/>
      <c r="N145" s="16"/>
      <c r="O145" s="16"/>
      <c r="P145" s="16"/>
      <c r="Q145" s="17"/>
      <c r="R145" s="17"/>
      <c r="S145" s="17"/>
      <c r="T145" s="17"/>
      <c r="U145" s="17"/>
      <c r="V145" s="17"/>
      <c r="W145" s="17"/>
      <c r="X145" s="17"/>
      <c r="Y145" s="17"/>
      <c r="Z145" s="7" t="str">
        <f aca="false">IF(COUNT(S145:T145)&lt;&gt;2,"",SUM(S145:T145))</f>
        <v/>
      </c>
      <c r="AA145" s="18" t="str">
        <f aca="false">IF(OR(NOT(ISNUMBER(Z145)),NOT(ISNUMBER(R145)),R145&lt;=0),"",Z145/R145)</f>
        <v/>
      </c>
      <c r="AB145" s="18" t="str">
        <f aca="false">IF(OR(COUNT(R145,V145)&lt;&gt;2,R145&lt;=0),"",V145/R145-1)</f>
        <v/>
      </c>
      <c r="AC145" s="19" t="str">
        <f aca="false">IF(COUNT(Q145,R145)&lt;&gt;2,"",IF(OR(Q145&lt;=0,R145&lt;=0),"NM",Q145/R145))</f>
        <v/>
      </c>
      <c r="AD145" s="19" t="str">
        <f aca="false">IF(COUNT(Q145,Z145)&lt;&gt;2,"",IF(OR(Q145&lt;=0,Z145&lt;=0),"NM",Q145/Z145))</f>
        <v/>
      </c>
      <c r="AE145" s="19" t="str">
        <f aca="false">IF(COUNT(Q145,U145)&lt;&gt;2,"",IF(OR(Q145&lt;=0,U145&lt;=0),"NM",Q145/U145))</f>
        <v/>
      </c>
      <c r="AF145" s="19" t="str">
        <f aca="false">IF(COUNT(Q145,V145)&lt;&gt;2,"",IF(OR(Q145&lt;=0,V145&lt;=0),"NM",Q145/V145))</f>
        <v/>
      </c>
      <c r="AG145" s="19" t="str">
        <f aca="false">IF(COUNT(Q145,W145)&lt;&gt;2,"",IF(OR(Q145&lt;=0,W145&lt;=0),"NM",Q145/W145))</f>
        <v/>
      </c>
      <c r="AH145" s="20" t="str">
        <f aca="false">IF(OR(NOT(ISNUMBER(Controls!$C$11)),Controls!$C$11&lt;1,Controls!$C$11&gt;5,Controls!$C$11&lt;&gt;INT(Controls!$C$11)),"",INDEX(AC145:AG145,1,Controls!$C$11))</f>
        <v/>
      </c>
      <c r="AI145" s="1" t="str">
        <f aca="false">IF(A145="","",IF(COUNTIFS($A$10:$A$309,A145)&lt;&gt;1,"Duplicate ID",IF(OR(B145&lt;&gt;Controls!$C$9,C145&lt;&gt;Controls!$C$10),"Other peer group",IF(OR(H145&lt;&gt;"Yes",G145="Excluded",G145="Adjacent",G145="Watchlist"),"Excluded",IF(OR(I145&lt;&gt;"Yes",D145="",E145="",J145="",K145="",L145="",X145="",Controls!$C$10="",Controls!$C$8="",Controls!$C$20="",Controls!$C$21="",M145&lt;&gt;Controls!$C$8,NOT(ISNUMBER(N145)),N145&lt;=0,N145&lt;&gt;Controls!$C$7,NOT(ISNUMBER(O145)),O145&gt;N145,AND(Controls!$C$11&gt;=4,OR(NOT(ISNUMBER(P145)),P145&lt;=N145)),AND(Controls!$C$11=2,T145&lt;&gt;0,Y145=""),AND(G145&lt;&gt;"Core",G145&lt;&gt;"Secondary")),"Review inputs / basis",IF(NOT(ISNUMBER(AH145)),"Missing / NM metric","Eligible"))))))</f>
        <v/>
      </c>
      <c r="AJ145" s="20" t="str">
        <f aca="false">IF(AND(AI145="Eligible",G145="Core"),AH145,"")</f>
        <v/>
      </c>
      <c r="AK145" s="20" t="str">
        <f aca="false">IF(AI145="Eligible",AH145,"")</f>
        <v/>
      </c>
      <c r="AL145" s="1" t="str">
        <f aca="false">IF(NOT(ISNUMBER(AJ145)),"",IF($A$6&lt;5,"Fewer than 5 core",IF(OR(AJ145&lt;$B$6-1.5*($D$6-$B$6),AJ145&gt;$D$6+1.5*($D$6-$B$6)),"Review outlier","Within IQR fences")))</f>
        <v/>
      </c>
      <c r="AM145" s="1"/>
      <c r="AN145" s="1"/>
      <c r="AO145" s="1"/>
      <c r="AP145" s="1"/>
    </row>
    <row r="146" customFormat="false" ht="24.75" hidden="false" customHeight="true" outlineLevel="0" collapsed="false">
      <c r="A146" s="15"/>
      <c r="B146" s="15"/>
      <c r="C146" s="15"/>
      <c r="D146" s="15"/>
      <c r="E146" s="15"/>
      <c r="F146" s="15"/>
      <c r="G146" s="15"/>
      <c r="H146" s="15"/>
      <c r="I146" s="15"/>
      <c r="J146" s="15"/>
      <c r="K146" s="15"/>
      <c r="L146" s="15"/>
      <c r="M146" s="15"/>
      <c r="N146" s="16"/>
      <c r="O146" s="16"/>
      <c r="P146" s="16"/>
      <c r="Q146" s="17"/>
      <c r="R146" s="17"/>
      <c r="S146" s="17"/>
      <c r="T146" s="17"/>
      <c r="U146" s="17"/>
      <c r="V146" s="17"/>
      <c r="W146" s="17"/>
      <c r="X146" s="17"/>
      <c r="Y146" s="17"/>
      <c r="Z146" s="7" t="str">
        <f aca="false">IF(COUNT(S146:T146)&lt;&gt;2,"",SUM(S146:T146))</f>
        <v/>
      </c>
      <c r="AA146" s="18" t="str">
        <f aca="false">IF(OR(NOT(ISNUMBER(Z146)),NOT(ISNUMBER(R146)),R146&lt;=0),"",Z146/R146)</f>
        <v/>
      </c>
      <c r="AB146" s="18" t="str">
        <f aca="false">IF(OR(COUNT(R146,V146)&lt;&gt;2,R146&lt;=0),"",V146/R146-1)</f>
        <v/>
      </c>
      <c r="AC146" s="19" t="str">
        <f aca="false">IF(COUNT(Q146,R146)&lt;&gt;2,"",IF(OR(Q146&lt;=0,R146&lt;=0),"NM",Q146/R146))</f>
        <v/>
      </c>
      <c r="AD146" s="19" t="str">
        <f aca="false">IF(COUNT(Q146,Z146)&lt;&gt;2,"",IF(OR(Q146&lt;=0,Z146&lt;=0),"NM",Q146/Z146))</f>
        <v/>
      </c>
      <c r="AE146" s="19" t="str">
        <f aca="false">IF(COUNT(Q146,U146)&lt;&gt;2,"",IF(OR(Q146&lt;=0,U146&lt;=0),"NM",Q146/U146))</f>
        <v/>
      </c>
      <c r="AF146" s="19" t="str">
        <f aca="false">IF(COUNT(Q146,V146)&lt;&gt;2,"",IF(OR(Q146&lt;=0,V146&lt;=0),"NM",Q146/V146))</f>
        <v/>
      </c>
      <c r="AG146" s="19" t="str">
        <f aca="false">IF(COUNT(Q146,W146)&lt;&gt;2,"",IF(OR(Q146&lt;=0,W146&lt;=0),"NM",Q146/W146))</f>
        <v/>
      </c>
      <c r="AH146" s="20" t="str">
        <f aca="false">IF(OR(NOT(ISNUMBER(Controls!$C$11)),Controls!$C$11&lt;1,Controls!$C$11&gt;5,Controls!$C$11&lt;&gt;INT(Controls!$C$11)),"",INDEX(AC146:AG146,1,Controls!$C$11))</f>
        <v/>
      </c>
      <c r="AI146" s="1" t="str">
        <f aca="false">IF(A146="","",IF(COUNTIFS($A$10:$A$309,A146)&lt;&gt;1,"Duplicate ID",IF(OR(B146&lt;&gt;Controls!$C$9,C146&lt;&gt;Controls!$C$10),"Other peer group",IF(OR(H146&lt;&gt;"Yes",G146="Excluded",G146="Adjacent",G146="Watchlist"),"Excluded",IF(OR(I146&lt;&gt;"Yes",D146="",E146="",J146="",K146="",L146="",X146="",Controls!$C$10="",Controls!$C$8="",Controls!$C$20="",Controls!$C$21="",M146&lt;&gt;Controls!$C$8,NOT(ISNUMBER(N146)),N146&lt;=0,N146&lt;&gt;Controls!$C$7,NOT(ISNUMBER(O146)),O146&gt;N146,AND(Controls!$C$11&gt;=4,OR(NOT(ISNUMBER(P146)),P146&lt;=N146)),AND(Controls!$C$11=2,T146&lt;&gt;0,Y146=""),AND(G146&lt;&gt;"Core",G146&lt;&gt;"Secondary")),"Review inputs / basis",IF(NOT(ISNUMBER(AH146)),"Missing / NM metric","Eligible"))))))</f>
        <v/>
      </c>
      <c r="AJ146" s="20" t="str">
        <f aca="false">IF(AND(AI146="Eligible",G146="Core"),AH146,"")</f>
        <v/>
      </c>
      <c r="AK146" s="20" t="str">
        <f aca="false">IF(AI146="Eligible",AH146,"")</f>
        <v/>
      </c>
      <c r="AL146" s="1" t="str">
        <f aca="false">IF(NOT(ISNUMBER(AJ146)),"",IF($A$6&lt;5,"Fewer than 5 core",IF(OR(AJ146&lt;$B$6-1.5*($D$6-$B$6),AJ146&gt;$D$6+1.5*($D$6-$B$6)),"Review outlier","Within IQR fences")))</f>
        <v/>
      </c>
      <c r="AM146" s="1"/>
      <c r="AN146" s="1"/>
      <c r="AO146" s="1"/>
      <c r="AP146" s="1"/>
    </row>
    <row r="147" customFormat="false" ht="24.75" hidden="false" customHeight="true" outlineLevel="0" collapsed="false">
      <c r="A147" s="15"/>
      <c r="B147" s="15"/>
      <c r="C147" s="15"/>
      <c r="D147" s="15"/>
      <c r="E147" s="15"/>
      <c r="F147" s="15"/>
      <c r="G147" s="15"/>
      <c r="H147" s="15"/>
      <c r="I147" s="15"/>
      <c r="J147" s="15"/>
      <c r="K147" s="15"/>
      <c r="L147" s="15"/>
      <c r="M147" s="15"/>
      <c r="N147" s="16"/>
      <c r="O147" s="16"/>
      <c r="P147" s="16"/>
      <c r="Q147" s="17"/>
      <c r="R147" s="17"/>
      <c r="S147" s="17"/>
      <c r="T147" s="17"/>
      <c r="U147" s="17"/>
      <c r="V147" s="17"/>
      <c r="W147" s="17"/>
      <c r="X147" s="17"/>
      <c r="Y147" s="17"/>
      <c r="Z147" s="7" t="str">
        <f aca="false">IF(COUNT(S147:T147)&lt;&gt;2,"",SUM(S147:T147))</f>
        <v/>
      </c>
      <c r="AA147" s="18" t="str">
        <f aca="false">IF(OR(NOT(ISNUMBER(Z147)),NOT(ISNUMBER(R147)),R147&lt;=0),"",Z147/R147)</f>
        <v/>
      </c>
      <c r="AB147" s="18" t="str">
        <f aca="false">IF(OR(COUNT(R147,V147)&lt;&gt;2,R147&lt;=0),"",V147/R147-1)</f>
        <v/>
      </c>
      <c r="AC147" s="19" t="str">
        <f aca="false">IF(COUNT(Q147,R147)&lt;&gt;2,"",IF(OR(Q147&lt;=0,R147&lt;=0),"NM",Q147/R147))</f>
        <v/>
      </c>
      <c r="AD147" s="19" t="str">
        <f aca="false">IF(COUNT(Q147,Z147)&lt;&gt;2,"",IF(OR(Q147&lt;=0,Z147&lt;=0),"NM",Q147/Z147))</f>
        <v/>
      </c>
      <c r="AE147" s="19" t="str">
        <f aca="false">IF(COUNT(Q147,U147)&lt;&gt;2,"",IF(OR(Q147&lt;=0,U147&lt;=0),"NM",Q147/U147))</f>
        <v/>
      </c>
      <c r="AF147" s="19" t="str">
        <f aca="false">IF(COUNT(Q147,V147)&lt;&gt;2,"",IF(OR(Q147&lt;=0,V147&lt;=0),"NM",Q147/V147))</f>
        <v/>
      </c>
      <c r="AG147" s="19" t="str">
        <f aca="false">IF(COUNT(Q147,W147)&lt;&gt;2,"",IF(OR(Q147&lt;=0,W147&lt;=0),"NM",Q147/W147))</f>
        <v/>
      </c>
      <c r="AH147" s="20" t="str">
        <f aca="false">IF(OR(NOT(ISNUMBER(Controls!$C$11)),Controls!$C$11&lt;1,Controls!$C$11&gt;5,Controls!$C$11&lt;&gt;INT(Controls!$C$11)),"",INDEX(AC147:AG147,1,Controls!$C$11))</f>
        <v/>
      </c>
      <c r="AI147" s="1" t="str">
        <f aca="false">IF(A147="","",IF(COUNTIFS($A$10:$A$309,A147)&lt;&gt;1,"Duplicate ID",IF(OR(B147&lt;&gt;Controls!$C$9,C147&lt;&gt;Controls!$C$10),"Other peer group",IF(OR(H147&lt;&gt;"Yes",G147="Excluded",G147="Adjacent",G147="Watchlist"),"Excluded",IF(OR(I147&lt;&gt;"Yes",D147="",E147="",J147="",K147="",L147="",X147="",Controls!$C$10="",Controls!$C$8="",Controls!$C$20="",Controls!$C$21="",M147&lt;&gt;Controls!$C$8,NOT(ISNUMBER(N147)),N147&lt;=0,N147&lt;&gt;Controls!$C$7,NOT(ISNUMBER(O147)),O147&gt;N147,AND(Controls!$C$11&gt;=4,OR(NOT(ISNUMBER(P147)),P147&lt;=N147)),AND(Controls!$C$11=2,T147&lt;&gt;0,Y147=""),AND(G147&lt;&gt;"Core",G147&lt;&gt;"Secondary")),"Review inputs / basis",IF(NOT(ISNUMBER(AH147)),"Missing / NM metric","Eligible"))))))</f>
        <v/>
      </c>
      <c r="AJ147" s="20" t="str">
        <f aca="false">IF(AND(AI147="Eligible",G147="Core"),AH147,"")</f>
        <v/>
      </c>
      <c r="AK147" s="20" t="str">
        <f aca="false">IF(AI147="Eligible",AH147,"")</f>
        <v/>
      </c>
      <c r="AL147" s="1" t="str">
        <f aca="false">IF(NOT(ISNUMBER(AJ147)),"",IF($A$6&lt;5,"Fewer than 5 core",IF(OR(AJ147&lt;$B$6-1.5*($D$6-$B$6),AJ147&gt;$D$6+1.5*($D$6-$B$6)),"Review outlier","Within IQR fences")))</f>
        <v/>
      </c>
      <c r="AM147" s="1"/>
      <c r="AN147" s="1"/>
      <c r="AO147" s="1"/>
      <c r="AP147" s="1"/>
    </row>
    <row r="148" customFormat="false" ht="24.75" hidden="false" customHeight="true" outlineLevel="0" collapsed="false">
      <c r="A148" s="15"/>
      <c r="B148" s="15"/>
      <c r="C148" s="15"/>
      <c r="D148" s="15"/>
      <c r="E148" s="15"/>
      <c r="F148" s="15"/>
      <c r="G148" s="15"/>
      <c r="H148" s="15"/>
      <c r="I148" s="15"/>
      <c r="J148" s="15"/>
      <c r="K148" s="15"/>
      <c r="L148" s="15"/>
      <c r="M148" s="15"/>
      <c r="N148" s="16"/>
      <c r="O148" s="16"/>
      <c r="P148" s="16"/>
      <c r="Q148" s="17"/>
      <c r="R148" s="17"/>
      <c r="S148" s="17"/>
      <c r="T148" s="17"/>
      <c r="U148" s="17"/>
      <c r="V148" s="17"/>
      <c r="W148" s="17"/>
      <c r="X148" s="17"/>
      <c r="Y148" s="17"/>
      <c r="Z148" s="7" t="str">
        <f aca="false">IF(COUNT(S148:T148)&lt;&gt;2,"",SUM(S148:T148))</f>
        <v/>
      </c>
      <c r="AA148" s="18" t="str">
        <f aca="false">IF(OR(NOT(ISNUMBER(Z148)),NOT(ISNUMBER(R148)),R148&lt;=0),"",Z148/R148)</f>
        <v/>
      </c>
      <c r="AB148" s="18" t="str">
        <f aca="false">IF(OR(COUNT(R148,V148)&lt;&gt;2,R148&lt;=0),"",V148/R148-1)</f>
        <v/>
      </c>
      <c r="AC148" s="19" t="str">
        <f aca="false">IF(COUNT(Q148,R148)&lt;&gt;2,"",IF(OR(Q148&lt;=0,R148&lt;=0),"NM",Q148/R148))</f>
        <v/>
      </c>
      <c r="AD148" s="19" t="str">
        <f aca="false">IF(COUNT(Q148,Z148)&lt;&gt;2,"",IF(OR(Q148&lt;=0,Z148&lt;=0),"NM",Q148/Z148))</f>
        <v/>
      </c>
      <c r="AE148" s="19" t="str">
        <f aca="false">IF(COUNT(Q148,U148)&lt;&gt;2,"",IF(OR(Q148&lt;=0,U148&lt;=0),"NM",Q148/U148))</f>
        <v/>
      </c>
      <c r="AF148" s="19" t="str">
        <f aca="false">IF(COUNT(Q148,V148)&lt;&gt;2,"",IF(OR(Q148&lt;=0,V148&lt;=0),"NM",Q148/V148))</f>
        <v/>
      </c>
      <c r="AG148" s="19" t="str">
        <f aca="false">IF(COUNT(Q148,W148)&lt;&gt;2,"",IF(OR(Q148&lt;=0,W148&lt;=0),"NM",Q148/W148))</f>
        <v/>
      </c>
      <c r="AH148" s="20" t="str">
        <f aca="false">IF(OR(NOT(ISNUMBER(Controls!$C$11)),Controls!$C$11&lt;1,Controls!$C$11&gt;5,Controls!$C$11&lt;&gt;INT(Controls!$C$11)),"",INDEX(AC148:AG148,1,Controls!$C$11))</f>
        <v/>
      </c>
      <c r="AI148" s="1" t="str">
        <f aca="false">IF(A148="","",IF(COUNTIFS($A$10:$A$309,A148)&lt;&gt;1,"Duplicate ID",IF(OR(B148&lt;&gt;Controls!$C$9,C148&lt;&gt;Controls!$C$10),"Other peer group",IF(OR(H148&lt;&gt;"Yes",G148="Excluded",G148="Adjacent",G148="Watchlist"),"Excluded",IF(OR(I148&lt;&gt;"Yes",D148="",E148="",J148="",K148="",L148="",X148="",Controls!$C$10="",Controls!$C$8="",Controls!$C$20="",Controls!$C$21="",M148&lt;&gt;Controls!$C$8,NOT(ISNUMBER(N148)),N148&lt;=0,N148&lt;&gt;Controls!$C$7,NOT(ISNUMBER(O148)),O148&gt;N148,AND(Controls!$C$11&gt;=4,OR(NOT(ISNUMBER(P148)),P148&lt;=N148)),AND(Controls!$C$11=2,T148&lt;&gt;0,Y148=""),AND(G148&lt;&gt;"Core",G148&lt;&gt;"Secondary")),"Review inputs / basis",IF(NOT(ISNUMBER(AH148)),"Missing / NM metric","Eligible"))))))</f>
        <v/>
      </c>
      <c r="AJ148" s="20" t="str">
        <f aca="false">IF(AND(AI148="Eligible",G148="Core"),AH148,"")</f>
        <v/>
      </c>
      <c r="AK148" s="20" t="str">
        <f aca="false">IF(AI148="Eligible",AH148,"")</f>
        <v/>
      </c>
      <c r="AL148" s="1" t="str">
        <f aca="false">IF(NOT(ISNUMBER(AJ148)),"",IF($A$6&lt;5,"Fewer than 5 core",IF(OR(AJ148&lt;$B$6-1.5*($D$6-$B$6),AJ148&gt;$D$6+1.5*($D$6-$B$6)),"Review outlier","Within IQR fences")))</f>
        <v/>
      </c>
      <c r="AM148" s="1"/>
      <c r="AN148" s="1"/>
      <c r="AO148" s="1"/>
      <c r="AP148" s="1"/>
    </row>
    <row r="149" customFormat="false" ht="24.75" hidden="false" customHeight="true" outlineLevel="0" collapsed="false">
      <c r="A149" s="15"/>
      <c r="B149" s="15"/>
      <c r="C149" s="15"/>
      <c r="D149" s="15"/>
      <c r="E149" s="15"/>
      <c r="F149" s="15"/>
      <c r="G149" s="15"/>
      <c r="H149" s="15"/>
      <c r="I149" s="15"/>
      <c r="J149" s="15"/>
      <c r="K149" s="15"/>
      <c r="L149" s="15"/>
      <c r="M149" s="15"/>
      <c r="N149" s="16"/>
      <c r="O149" s="16"/>
      <c r="P149" s="16"/>
      <c r="Q149" s="17"/>
      <c r="R149" s="17"/>
      <c r="S149" s="17"/>
      <c r="T149" s="17"/>
      <c r="U149" s="17"/>
      <c r="V149" s="17"/>
      <c r="W149" s="17"/>
      <c r="X149" s="17"/>
      <c r="Y149" s="17"/>
      <c r="Z149" s="7" t="str">
        <f aca="false">IF(COUNT(S149:T149)&lt;&gt;2,"",SUM(S149:T149))</f>
        <v/>
      </c>
      <c r="AA149" s="18" t="str">
        <f aca="false">IF(OR(NOT(ISNUMBER(Z149)),NOT(ISNUMBER(R149)),R149&lt;=0),"",Z149/R149)</f>
        <v/>
      </c>
      <c r="AB149" s="18" t="str">
        <f aca="false">IF(OR(COUNT(R149,V149)&lt;&gt;2,R149&lt;=0),"",V149/R149-1)</f>
        <v/>
      </c>
      <c r="AC149" s="19" t="str">
        <f aca="false">IF(COUNT(Q149,R149)&lt;&gt;2,"",IF(OR(Q149&lt;=0,R149&lt;=0),"NM",Q149/R149))</f>
        <v/>
      </c>
      <c r="AD149" s="19" t="str">
        <f aca="false">IF(COUNT(Q149,Z149)&lt;&gt;2,"",IF(OR(Q149&lt;=0,Z149&lt;=0),"NM",Q149/Z149))</f>
        <v/>
      </c>
      <c r="AE149" s="19" t="str">
        <f aca="false">IF(COUNT(Q149,U149)&lt;&gt;2,"",IF(OR(Q149&lt;=0,U149&lt;=0),"NM",Q149/U149))</f>
        <v/>
      </c>
      <c r="AF149" s="19" t="str">
        <f aca="false">IF(COUNT(Q149,V149)&lt;&gt;2,"",IF(OR(Q149&lt;=0,V149&lt;=0),"NM",Q149/V149))</f>
        <v/>
      </c>
      <c r="AG149" s="19" t="str">
        <f aca="false">IF(COUNT(Q149,W149)&lt;&gt;2,"",IF(OR(Q149&lt;=0,W149&lt;=0),"NM",Q149/W149))</f>
        <v/>
      </c>
      <c r="AH149" s="20" t="str">
        <f aca="false">IF(OR(NOT(ISNUMBER(Controls!$C$11)),Controls!$C$11&lt;1,Controls!$C$11&gt;5,Controls!$C$11&lt;&gt;INT(Controls!$C$11)),"",INDEX(AC149:AG149,1,Controls!$C$11))</f>
        <v/>
      </c>
      <c r="AI149" s="1" t="str">
        <f aca="false">IF(A149="","",IF(COUNTIFS($A$10:$A$309,A149)&lt;&gt;1,"Duplicate ID",IF(OR(B149&lt;&gt;Controls!$C$9,C149&lt;&gt;Controls!$C$10),"Other peer group",IF(OR(H149&lt;&gt;"Yes",G149="Excluded",G149="Adjacent",G149="Watchlist"),"Excluded",IF(OR(I149&lt;&gt;"Yes",D149="",E149="",J149="",K149="",L149="",X149="",Controls!$C$10="",Controls!$C$8="",Controls!$C$20="",Controls!$C$21="",M149&lt;&gt;Controls!$C$8,NOT(ISNUMBER(N149)),N149&lt;=0,N149&lt;&gt;Controls!$C$7,NOT(ISNUMBER(O149)),O149&gt;N149,AND(Controls!$C$11&gt;=4,OR(NOT(ISNUMBER(P149)),P149&lt;=N149)),AND(Controls!$C$11=2,T149&lt;&gt;0,Y149=""),AND(G149&lt;&gt;"Core",G149&lt;&gt;"Secondary")),"Review inputs / basis",IF(NOT(ISNUMBER(AH149)),"Missing / NM metric","Eligible"))))))</f>
        <v/>
      </c>
      <c r="AJ149" s="20" t="str">
        <f aca="false">IF(AND(AI149="Eligible",G149="Core"),AH149,"")</f>
        <v/>
      </c>
      <c r="AK149" s="20" t="str">
        <f aca="false">IF(AI149="Eligible",AH149,"")</f>
        <v/>
      </c>
      <c r="AL149" s="1" t="str">
        <f aca="false">IF(NOT(ISNUMBER(AJ149)),"",IF($A$6&lt;5,"Fewer than 5 core",IF(OR(AJ149&lt;$B$6-1.5*($D$6-$B$6),AJ149&gt;$D$6+1.5*($D$6-$B$6)),"Review outlier","Within IQR fences")))</f>
        <v/>
      </c>
      <c r="AM149" s="1"/>
      <c r="AN149" s="1"/>
      <c r="AO149" s="1"/>
      <c r="AP149" s="1"/>
    </row>
    <row r="150" customFormat="false" ht="24.75" hidden="false" customHeight="true" outlineLevel="0" collapsed="false">
      <c r="A150" s="15"/>
      <c r="B150" s="15"/>
      <c r="C150" s="15"/>
      <c r="D150" s="15"/>
      <c r="E150" s="15"/>
      <c r="F150" s="15"/>
      <c r="G150" s="15"/>
      <c r="H150" s="15"/>
      <c r="I150" s="15"/>
      <c r="J150" s="15"/>
      <c r="K150" s="15"/>
      <c r="L150" s="15"/>
      <c r="M150" s="15"/>
      <c r="N150" s="16"/>
      <c r="O150" s="16"/>
      <c r="P150" s="16"/>
      <c r="Q150" s="17"/>
      <c r="R150" s="17"/>
      <c r="S150" s="17"/>
      <c r="T150" s="17"/>
      <c r="U150" s="17"/>
      <c r="V150" s="17"/>
      <c r="W150" s="17"/>
      <c r="X150" s="17"/>
      <c r="Y150" s="17"/>
      <c r="Z150" s="7" t="str">
        <f aca="false">IF(COUNT(S150:T150)&lt;&gt;2,"",SUM(S150:T150))</f>
        <v/>
      </c>
      <c r="AA150" s="18" t="str">
        <f aca="false">IF(OR(NOT(ISNUMBER(Z150)),NOT(ISNUMBER(R150)),R150&lt;=0),"",Z150/R150)</f>
        <v/>
      </c>
      <c r="AB150" s="18" t="str">
        <f aca="false">IF(OR(COUNT(R150,V150)&lt;&gt;2,R150&lt;=0),"",V150/R150-1)</f>
        <v/>
      </c>
      <c r="AC150" s="19" t="str">
        <f aca="false">IF(COUNT(Q150,R150)&lt;&gt;2,"",IF(OR(Q150&lt;=0,R150&lt;=0),"NM",Q150/R150))</f>
        <v/>
      </c>
      <c r="AD150" s="19" t="str">
        <f aca="false">IF(COUNT(Q150,Z150)&lt;&gt;2,"",IF(OR(Q150&lt;=0,Z150&lt;=0),"NM",Q150/Z150))</f>
        <v/>
      </c>
      <c r="AE150" s="19" t="str">
        <f aca="false">IF(COUNT(Q150,U150)&lt;&gt;2,"",IF(OR(Q150&lt;=0,U150&lt;=0),"NM",Q150/U150))</f>
        <v/>
      </c>
      <c r="AF150" s="19" t="str">
        <f aca="false">IF(COUNT(Q150,V150)&lt;&gt;2,"",IF(OR(Q150&lt;=0,V150&lt;=0),"NM",Q150/V150))</f>
        <v/>
      </c>
      <c r="AG150" s="19" t="str">
        <f aca="false">IF(COUNT(Q150,W150)&lt;&gt;2,"",IF(OR(Q150&lt;=0,W150&lt;=0),"NM",Q150/W150))</f>
        <v/>
      </c>
      <c r="AH150" s="20" t="str">
        <f aca="false">IF(OR(NOT(ISNUMBER(Controls!$C$11)),Controls!$C$11&lt;1,Controls!$C$11&gt;5,Controls!$C$11&lt;&gt;INT(Controls!$C$11)),"",INDEX(AC150:AG150,1,Controls!$C$11))</f>
        <v/>
      </c>
      <c r="AI150" s="1" t="str">
        <f aca="false">IF(A150="","",IF(COUNTIFS($A$10:$A$309,A150)&lt;&gt;1,"Duplicate ID",IF(OR(B150&lt;&gt;Controls!$C$9,C150&lt;&gt;Controls!$C$10),"Other peer group",IF(OR(H150&lt;&gt;"Yes",G150="Excluded",G150="Adjacent",G150="Watchlist"),"Excluded",IF(OR(I150&lt;&gt;"Yes",D150="",E150="",J150="",K150="",L150="",X150="",Controls!$C$10="",Controls!$C$8="",Controls!$C$20="",Controls!$C$21="",M150&lt;&gt;Controls!$C$8,NOT(ISNUMBER(N150)),N150&lt;=0,N150&lt;&gt;Controls!$C$7,NOT(ISNUMBER(O150)),O150&gt;N150,AND(Controls!$C$11&gt;=4,OR(NOT(ISNUMBER(P150)),P150&lt;=N150)),AND(Controls!$C$11=2,T150&lt;&gt;0,Y150=""),AND(G150&lt;&gt;"Core",G150&lt;&gt;"Secondary")),"Review inputs / basis",IF(NOT(ISNUMBER(AH150)),"Missing / NM metric","Eligible"))))))</f>
        <v/>
      </c>
      <c r="AJ150" s="20" t="str">
        <f aca="false">IF(AND(AI150="Eligible",G150="Core"),AH150,"")</f>
        <v/>
      </c>
      <c r="AK150" s="20" t="str">
        <f aca="false">IF(AI150="Eligible",AH150,"")</f>
        <v/>
      </c>
      <c r="AL150" s="1" t="str">
        <f aca="false">IF(NOT(ISNUMBER(AJ150)),"",IF($A$6&lt;5,"Fewer than 5 core",IF(OR(AJ150&lt;$B$6-1.5*($D$6-$B$6),AJ150&gt;$D$6+1.5*($D$6-$B$6)),"Review outlier","Within IQR fences")))</f>
        <v/>
      </c>
      <c r="AM150" s="1"/>
      <c r="AN150" s="1"/>
      <c r="AO150" s="1"/>
      <c r="AP150" s="1"/>
    </row>
    <row r="151" customFormat="false" ht="24.75" hidden="false" customHeight="true" outlineLevel="0" collapsed="false">
      <c r="A151" s="15"/>
      <c r="B151" s="15"/>
      <c r="C151" s="15"/>
      <c r="D151" s="15"/>
      <c r="E151" s="15"/>
      <c r="F151" s="15"/>
      <c r="G151" s="15"/>
      <c r="H151" s="15"/>
      <c r="I151" s="15"/>
      <c r="J151" s="15"/>
      <c r="K151" s="15"/>
      <c r="L151" s="15"/>
      <c r="M151" s="15"/>
      <c r="N151" s="16"/>
      <c r="O151" s="16"/>
      <c r="P151" s="16"/>
      <c r="Q151" s="17"/>
      <c r="R151" s="17"/>
      <c r="S151" s="17"/>
      <c r="T151" s="17"/>
      <c r="U151" s="17"/>
      <c r="V151" s="17"/>
      <c r="W151" s="17"/>
      <c r="X151" s="17"/>
      <c r="Y151" s="17"/>
      <c r="Z151" s="7" t="str">
        <f aca="false">IF(COUNT(S151:T151)&lt;&gt;2,"",SUM(S151:T151))</f>
        <v/>
      </c>
      <c r="AA151" s="18" t="str">
        <f aca="false">IF(OR(NOT(ISNUMBER(Z151)),NOT(ISNUMBER(R151)),R151&lt;=0),"",Z151/R151)</f>
        <v/>
      </c>
      <c r="AB151" s="18" t="str">
        <f aca="false">IF(OR(COUNT(R151,V151)&lt;&gt;2,R151&lt;=0),"",V151/R151-1)</f>
        <v/>
      </c>
      <c r="AC151" s="19" t="str">
        <f aca="false">IF(COUNT(Q151,R151)&lt;&gt;2,"",IF(OR(Q151&lt;=0,R151&lt;=0),"NM",Q151/R151))</f>
        <v/>
      </c>
      <c r="AD151" s="19" t="str">
        <f aca="false">IF(COUNT(Q151,Z151)&lt;&gt;2,"",IF(OR(Q151&lt;=0,Z151&lt;=0),"NM",Q151/Z151))</f>
        <v/>
      </c>
      <c r="AE151" s="19" t="str">
        <f aca="false">IF(COUNT(Q151,U151)&lt;&gt;2,"",IF(OR(Q151&lt;=0,U151&lt;=0),"NM",Q151/U151))</f>
        <v/>
      </c>
      <c r="AF151" s="19" t="str">
        <f aca="false">IF(COUNT(Q151,V151)&lt;&gt;2,"",IF(OR(Q151&lt;=0,V151&lt;=0),"NM",Q151/V151))</f>
        <v/>
      </c>
      <c r="AG151" s="19" t="str">
        <f aca="false">IF(COUNT(Q151,W151)&lt;&gt;2,"",IF(OR(Q151&lt;=0,W151&lt;=0),"NM",Q151/W151))</f>
        <v/>
      </c>
      <c r="AH151" s="20" t="str">
        <f aca="false">IF(OR(NOT(ISNUMBER(Controls!$C$11)),Controls!$C$11&lt;1,Controls!$C$11&gt;5,Controls!$C$11&lt;&gt;INT(Controls!$C$11)),"",INDEX(AC151:AG151,1,Controls!$C$11))</f>
        <v/>
      </c>
      <c r="AI151" s="1" t="str">
        <f aca="false">IF(A151="","",IF(COUNTIFS($A$10:$A$309,A151)&lt;&gt;1,"Duplicate ID",IF(OR(B151&lt;&gt;Controls!$C$9,C151&lt;&gt;Controls!$C$10),"Other peer group",IF(OR(H151&lt;&gt;"Yes",G151="Excluded",G151="Adjacent",G151="Watchlist"),"Excluded",IF(OR(I151&lt;&gt;"Yes",D151="",E151="",J151="",K151="",L151="",X151="",Controls!$C$10="",Controls!$C$8="",Controls!$C$20="",Controls!$C$21="",M151&lt;&gt;Controls!$C$8,NOT(ISNUMBER(N151)),N151&lt;=0,N151&lt;&gt;Controls!$C$7,NOT(ISNUMBER(O151)),O151&gt;N151,AND(Controls!$C$11&gt;=4,OR(NOT(ISNUMBER(P151)),P151&lt;=N151)),AND(Controls!$C$11=2,T151&lt;&gt;0,Y151=""),AND(G151&lt;&gt;"Core",G151&lt;&gt;"Secondary")),"Review inputs / basis",IF(NOT(ISNUMBER(AH151)),"Missing / NM metric","Eligible"))))))</f>
        <v/>
      </c>
      <c r="AJ151" s="20" t="str">
        <f aca="false">IF(AND(AI151="Eligible",G151="Core"),AH151,"")</f>
        <v/>
      </c>
      <c r="AK151" s="20" t="str">
        <f aca="false">IF(AI151="Eligible",AH151,"")</f>
        <v/>
      </c>
      <c r="AL151" s="1" t="str">
        <f aca="false">IF(NOT(ISNUMBER(AJ151)),"",IF($A$6&lt;5,"Fewer than 5 core",IF(OR(AJ151&lt;$B$6-1.5*($D$6-$B$6),AJ151&gt;$D$6+1.5*($D$6-$B$6)),"Review outlier","Within IQR fences")))</f>
        <v/>
      </c>
      <c r="AM151" s="1"/>
      <c r="AN151" s="1"/>
      <c r="AO151" s="1"/>
      <c r="AP151" s="1"/>
    </row>
    <row r="152" customFormat="false" ht="24.75" hidden="false" customHeight="true" outlineLevel="0" collapsed="false">
      <c r="A152" s="15"/>
      <c r="B152" s="15"/>
      <c r="C152" s="15"/>
      <c r="D152" s="15"/>
      <c r="E152" s="15"/>
      <c r="F152" s="15"/>
      <c r="G152" s="15"/>
      <c r="H152" s="15"/>
      <c r="I152" s="15"/>
      <c r="J152" s="15"/>
      <c r="K152" s="15"/>
      <c r="L152" s="15"/>
      <c r="M152" s="15"/>
      <c r="N152" s="16"/>
      <c r="O152" s="16"/>
      <c r="P152" s="16"/>
      <c r="Q152" s="17"/>
      <c r="R152" s="17"/>
      <c r="S152" s="17"/>
      <c r="T152" s="17"/>
      <c r="U152" s="17"/>
      <c r="V152" s="17"/>
      <c r="W152" s="17"/>
      <c r="X152" s="17"/>
      <c r="Y152" s="17"/>
      <c r="Z152" s="7" t="str">
        <f aca="false">IF(COUNT(S152:T152)&lt;&gt;2,"",SUM(S152:T152))</f>
        <v/>
      </c>
      <c r="AA152" s="18" t="str">
        <f aca="false">IF(OR(NOT(ISNUMBER(Z152)),NOT(ISNUMBER(R152)),R152&lt;=0),"",Z152/R152)</f>
        <v/>
      </c>
      <c r="AB152" s="18" t="str">
        <f aca="false">IF(OR(COUNT(R152,V152)&lt;&gt;2,R152&lt;=0),"",V152/R152-1)</f>
        <v/>
      </c>
      <c r="AC152" s="19" t="str">
        <f aca="false">IF(COUNT(Q152,R152)&lt;&gt;2,"",IF(OR(Q152&lt;=0,R152&lt;=0),"NM",Q152/R152))</f>
        <v/>
      </c>
      <c r="AD152" s="19" t="str">
        <f aca="false">IF(COUNT(Q152,Z152)&lt;&gt;2,"",IF(OR(Q152&lt;=0,Z152&lt;=0),"NM",Q152/Z152))</f>
        <v/>
      </c>
      <c r="AE152" s="19" t="str">
        <f aca="false">IF(COUNT(Q152,U152)&lt;&gt;2,"",IF(OR(Q152&lt;=0,U152&lt;=0),"NM",Q152/U152))</f>
        <v/>
      </c>
      <c r="AF152" s="19" t="str">
        <f aca="false">IF(COUNT(Q152,V152)&lt;&gt;2,"",IF(OR(Q152&lt;=0,V152&lt;=0),"NM",Q152/V152))</f>
        <v/>
      </c>
      <c r="AG152" s="19" t="str">
        <f aca="false">IF(COUNT(Q152,W152)&lt;&gt;2,"",IF(OR(Q152&lt;=0,W152&lt;=0),"NM",Q152/W152))</f>
        <v/>
      </c>
      <c r="AH152" s="20" t="str">
        <f aca="false">IF(OR(NOT(ISNUMBER(Controls!$C$11)),Controls!$C$11&lt;1,Controls!$C$11&gt;5,Controls!$C$11&lt;&gt;INT(Controls!$C$11)),"",INDEX(AC152:AG152,1,Controls!$C$11))</f>
        <v/>
      </c>
      <c r="AI152" s="1" t="str">
        <f aca="false">IF(A152="","",IF(COUNTIFS($A$10:$A$309,A152)&lt;&gt;1,"Duplicate ID",IF(OR(B152&lt;&gt;Controls!$C$9,C152&lt;&gt;Controls!$C$10),"Other peer group",IF(OR(H152&lt;&gt;"Yes",G152="Excluded",G152="Adjacent",G152="Watchlist"),"Excluded",IF(OR(I152&lt;&gt;"Yes",D152="",E152="",J152="",K152="",L152="",X152="",Controls!$C$10="",Controls!$C$8="",Controls!$C$20="",Controls!$C$21="",M152&lt;&gt;Controls!$C$8,NOT(ISNUMBER(N152)),N152&lt;=0,N152&lt;&gt;Controls!$C$7,NOT(ISNUMBER(O152)),O152&gt;N152,AND(Controls!$C$11&gt;=4,OR(NOT(ISNUMBER(P152)),P152&lt;=N152)),AND(Controls!$C$11=2,T152&lt;&gt;0,Y152=""),AND(G152&lt;&gt;"Core",G152&lt;&gt;"Secondary")),"Review inputs / basis",IF(NOT(ISNUMBER(AH152)),"Missing / NM metric","Eligible"))))))</f>
        <v/>
      </c>
      <c r="AJ152" s="20" t="str">
        <f aca="false">IF(AND(AI152="Eligible",G152="Core"),AH152,"")</f>
        <v/>
      </c>
      <c r="AK152" s="20" t="str">
        <f aca="false">IF(AI152="Eligible",AH152,"")</f>
        <v/>
      </c>
      <c r="AL152" s="1" t="str">
        <f aca="false">IF(NOT(ISNUMBER(AJ152)),"",IF($A$6&lt;5,"Fewer than 5 core",IF(OR(AJ152&lt;$B$6-1.5*($D$6-$B$6),AJ152&gt;$D$6+1.5*($D$6-$B$6)),"Review outlier","Within IQR fences")))</f>
        <v/>
      </c>
      <c r="AM152" s="1"/>
      <c r="AN152" s="1"/>
      <c r="AO152" s="1"/>
      <c r="AP152" s="1"/>
    </row>
    <row r="153" customFormat="false" ht="24.75" hidden="false" customHeight="true" outlineLevel="0" collapsed="false">
      <c r="A153" s="15"/>
      <c r="B153" s="15"/>
      <c r="C153" s="15"/>
      <c r="D153" s="15"/>
      <c r="E153" s="15"/>
      <c r="F153" s="15"/>
      <c r="G153" s="15"/>
      <c r="H153" s="15"/>
      <c r="I153" s="15"/>
      <c r="J153" s="15"/>
      <c r="K153" s="15"/>
      <c r="L153" s="15"/>
      <c r="M153" s="15"/>
      <c r="N153" s="16"/>
      <c r="O153" s="16"/>
      <c r="P153" s="16"/>
      <c r="Q153" s="17"/>
      <c r="R153" s="17"/>
      <c r="S153" s="17"/>
      <c r="T153" s="17"/>
      <c r="U153" s="17"/>
      <c r="V153" s="17"/>
      <c r="W153" s="17"/>
      <c r="X153" s="17"/>
      <c r="Y153" s="17"/>
      <c r="Z153" s="7" t="str">
        <f aca="false">IF(COUNT(S153:T153)&lt;&gt;2,"",SUM(S153:T153))</f>
        <v/>
      </c>
      <c r="AA153" s="18" t="str">
        <f aca="false">IF(OR(NOT(ISNUMBER(Z153)),NOT(ISNUMBER(R153)),R153&lt;=0),"",Z153/R153)</f>
        <v/>
      </c>
      <c r="AB153" s="18" t="str">
        <f aca="false">IF(OR(COUNT(R153,V153)&lt;&gt;2,R153&lt;=0),"",V153/R153-1)</f>
        <v/>
      </c>
      <c r="AC153" s="19" t="str">
        <f aca="false">IF(COUNT(Q153,R153)&lt;&gt;2,"",IF(OR(Q153&lt;=0,R153&lt;=0),"NM",Q153/R153))</f>
        <v/>
      </c>
      <c r="AD153" s="19" t="str">
        <f aca="false">IF(COUNT(Q153,Z153)&lt;&gt;2,"",IF(OR(Q153&lt;=0,Z153&lt;=0),"NM",Q153/Z153))</f>
        <v/>
      </c>
      <c r="AE153" s="19" t="str">
        <f aca="false">IF(COUNT(Q153,U153)&lt;&gt;2,"",IF(OR(Q153&lt;=0,U153&lt;=0),"NM",Q153/U153))</f>
        <v/>
      </c>
      <c r="AF153" s="19" t="str">
        <f aca="false">IF(COUNT(Q153,V153)&lt;&gt;2,"",IF(OR(Q153&lt;=0,V153&lt;=0),"NM",Q153/V153))</f>
        <v/>
      </c>
      <c r="AG153" s="19" t="str">
        <f aca="false">IF(COUNT(Q153,W153)&lt;&gt;2,"",IF(OR(Q153&lt;=0,W153&lt;=0),"NM",Q153/W153))</f>
        <v/>
      </c>
      <c r="AH153" s="20" t="str">
        <f aca="false">IF(OR(NOT(ISNUMBER(Controls!$C$11)),Controls!$C$11&lt;1,Controls!$C$11&gt;5,Controls!$C$11&lt;&gt;INT(Controls!$C$11)),"",INDEX(AC153:AG153,1,Controls!$C$11))</f>
        <v/>
      </c>
      <c r="AI153" s="1" t="str">
        <f aca="false">IF(A153="","",IF(COUNTIFS($A$10:$A$309,A153)&lt;&gt;1,"Duplicate ID",IF(OR(B153&lt;&gt;Controls!$C$9,C153&lt;&gt;Controls!$C$10),"Other peer group",IF(OR(H153&lt;&gt;"Yes",G153="Excluded",G153="Adjacent",G153="Watchlist"),"Excluded",IF(OR(I153&lt;&gt;"Yes",D153="",E153="",J153="",K153="",L153="",X153="",Controls!$C$10="",Controls!$C$8="",Controls!$C$20="",Controls!$C$21="",M153&lt;&gt;Controls!$C$8,NOT(ISNUMBER(N153)),N153&lt;=0,N153&lt;&gt;Controls!$C$7,NOT(ISNUMBER(O153)),O153&gt;N153,AND(Controls!$C$11&gt;=4,OR(NOT(ISNUMBER(P153)),P153&lt;=N153)),AND(Controls!$C$11=2,T153&lt;&gt;0,Y153=""),AND(G153&lt;&gt;"Core",G153&lt;&gt;"Secondary")),"Review inputs / basis",IF(NOT(ISNUMBER(AH153)),"Missing / NM metric","Eligible"))))))</f>
        <v/>
      </c>
      <c r="AJ153" s="20" t="str">
        <f aca="false">IF(AND(AI153="Eligible",G153="Core"),AH153,"")</f>
        <v/>
      </c>
      <c r="AK153" s="20" t="str">
        <f aca="false">IF(AI153="Eligible",AH153,"")</f>
        <v/>
      </c>
      <c r="AL153" s="1" t="str">
        <f aca="false">IF(NOT(ISNUMBER(AJ153)),"",IF($A$6&lt;5,"Fewer than 5 core",IF(OR(AJ153&lt;$B$6-1.5*($D$6-$B$6),AJ153&gt;$D$6+1.5*($D$6-$B$6)),"Review outlier","Within IQR fences")))</f>
        <v/>
      </c>
      <c r="AM153" s="1"/>
      <c r="AN153" s="1"/>
      <c r="AO153" s="1"/>
      <c r="AP153" s="1"/>
    </row>
    <row r="154" customFormat="false" ht="24.75" hidden="false" customHeight="true" outlineLevel="0" collapsed="false">
      <c r="A154" s="15"/>
      <c r="B154" s="15"/>
      <c r="C154" s="15"/>
      <c r="D154" s="15"/>
      <c r="E154" s="15"/>
      <c r="F154" s="15"/>
      <c r="G154" s="15"/>
      <c r="H154" s="15"/>
      <c r="I154" s="15"/>
      <c r="J154" s="15"/>
      <c r="K154" s="15"/>
      <c r="L154" s="15"/>
      <c r="M154" s="15"/>
      <c r="N154" s="16"/>
      <c r="O154" s="16"/>
      <c r="P154" s="16"/>
      <c r="Q154" s="17"/>
      <c r="R154" s="17"/>
      <c r="S154" s="17"/>
      <c r="T154" s="17"/>
      <c r="U154" s="17"/>
      <c r="V154" s="17"/>
      <c r="W154" s="17"/>
      <c r="X154" s="17"/>
      <c r="Y154" s="17"/>
      <c r="Z154" s="7" t="str">
        <f aca="false">IF(COUNT(S154:T154)&lt;&gt;2,"",SUM(S154:T154))</f>
        <v/>
      </c>
      <c r="AA154" s="18" t="str">
        <f aca="false">IF(OR(NOT(ISNUMBER(Z154)),NOT(ISNUMBER(R154)),R154&lt;=0),"",Z154/R154)</f>
        <v/>
      </c>
      <c r="AB154" s="18" t="str">
        <f aca="false">IF(OR(COUNT(R154,V154)&lt;&gt;2,R154&lt;=0),"",V154/R154-1)</f>
        <v/>
      </c>
      <c r="AC154" s="19" t="str">
        <f aca="false">IF(COUNT(Q154,R154)&lt;&gt;2,"",IF(OR(Q154&lt;=0,R154&lt;=0),"NM",Q154/R154))</f>
        <v/>
      </c>
      <c r="AD154" s="19" t="str">
        <f aca="false">IF(COUNT(Q154,Z154)&lt;&gt;2,"",IF(OR(Q154&lt;=0,Z154&lt;=0),"NM",Q154/Z154))</f>
        <v/>
      </c>
      <c r="AE154" s="19" t="str">
        <f aca="false">IF(COUNT(Q154,U154)&lt;&gt;2,"",IF(OR(Q154&lt;=0,U154&lt;=0),"NM",Q154/U154))</f>
        <v/>
      </c>
      <c r="AF154" s="19" t="str">
        <f aca="false">IF(COUNT(Q154,V154)&lt;&gt;2,"",IF(OR(Q154&lt;=0,V154&lt;=0),"NM",Q154/V154))</f>
        <v/>
      </c>
      <c r="AG154" s="19" t="str">
        <f aca="false">IF(COUNT(Q154,W154)&lt;&gt;2,"",IF(OR(Q154&lt;=0,W154&lt;=0),"NM",Q154/W154))</f>
        <v/>
      </c>
      <c r="AH154" s="20" t="str">
        <f aca="false">IF(OR(NOT(ISNUMBER(Controls!$C$11)),Controls!$C$11&lt;1,Controls!$C$11&gt;5,Controls!$C$11&lt;&gt;INT(Controls!$C$11)),"",INDEX(AC154:AG154,1,Controls!$C$11))</f>
        <v/>
      </c>
      <c r="AI154" s="1" t="str">
        <f aca="false">IF(A154="","",IF(COUNTIFS($A$10:$A$309,A154)&lt;&gt;1,"Duplicate ID",IF(OR(B154&lt;&gt;Controls!$C$9,C154&lt;&gt;Controls!$C$10),"Other peer group",IF(OR(H154&lt;&gt;"Yes",G154="Excluded",G154="Adjacent",G154="Watchlist"),"Excluded",IF(OR(I154&lt;&gt;"Yes",D154="",E154="",J154="",K154="",L154="",X154="",Controls!$C$10="",Controls!$C$8="",Controls!$C$20="",Controls!$C$21="",M154&lt;&gt;Controls!$C$8,NOT(ISNUMBER(N154)),N154&lt;=0,N154&lt;&gt;Controls!$C$7,NOT(ISNUMBER(O154)),O154&gt;N154,AND(Controls!$C$11&gt;=4,OR(NOT(ISNUMBER(P154)),P154&lt;=N154)),AND(Controls!$C$11=2,T154&lt;&gt;0,Y154=""),AND(G154&lt;&gt;"Core",G154&lt;&gt;"Secondary")),"Review inputs / basis",IF(NOT(ISNUMBER(AH154)),"Missing / NM metric","Eligible"))))))</f>
        <v/>
      </c>
      <c r="AJ154" s="20" t="str">
        <f aca="false">IF(AND(AI154="Eligible",G154="Core"),AH154,"")</f>
        <v/>
      </c>
      <c r="AK154" s="20" t="str">
        <f aca="false">IF(AI154="Eligible",AH154,"")</f>
        <v/>
      </c>
      <c r="AL154" s="1" t="str">
        <f aca="false">IF(NOT(ISNUMBER(AJ154)),"",IF($A$6&lt;5,"Fewer than 5 core",IF(OR(AJ154&lt;$B$6-1.5*($D$6-$B$6),AJ154&gt;$D$6+1.5*($D$6-$B$6)),"Review outlier","Within IQR fences")))</f>
        <v/>
      </c>
      <c r="AM154" s="1"/>
      <c r="AN154" s="1"/>
      <c r="AO154" s="1"/>
      <c r="AP154" s="1"/>
    </row>
    <row r="155" customFormat="false" ht="24.75" hidden="false" customHeight="true" outlineLevel="0" collapsed="false">
      <c r="A155" s="15"/>
      <c r="B155" s="15"/>
      <c r="C155" s="15"/>
      <c r="D155" s="15"/>
      <c r="E155" s="15"/>
      <c r="F155" s="15"/>
      <c r="G155" s="15"/>
      <c r="H155" s="15"/>
      <c r="I155" s="15"/>
      <c r="J155" s="15"/>
      <c r="K155" s="15"/>
      <c r="L155" s="15"/>
      <c r="M155" s="15"/>
      <c r="N155" s="16"/>
      <c r="O155" s="16"/>
      <c r="P155" s="16"/>
      <c r="Q155" s="17"/>
      <c r="R155" s="17"/>
      <c r="S155" s="17"/>
      <c r="T155" s="17"/>
      <c r="U155" s="17"/>
      <c r="V155" s="17"/>
      <c r="W155" s="17"/>
      <c r="X155" s="17"/>
      <c r="Y155" s="17"/>
      <c r="Z155" s="7" t="str">
        <f aca="false">IF(COUNT(S155:T155)&lt;&gt;2,"",SUM(S155:T155))</f>
        <v/>
      </c>
      <c r="AA155" s="18" t="str">
        <f aca="false">IF(OR(NOT(ISNUMBER(Z155)),NOT(ISNUMBER(R155)),R155&lt;=0),"",Z155/R155)</f>
        <v/>
      </c>
      <c r="AB155" s="18" t="str">
        <f aca="false">IF(OR(COUNT(R155,V155)&lt;&gt;2,R155&lt;=0),"",V155/R155-1)</f>
        <v/>
      </c>
      <c r="AC155" s="19" t="str">
        <f aca="false">IF(COUNT(Q155,R155)&lt;&gt;2,"",IF(OR(Q155&lt;=0,R155&lt;=0),"NM",Q155/R155))</f>
        <v/>
      </c>
      <c r="AD155" s="19" t="str">
        <f aca="false">IF(COUNT(Q155,Z155)&lt;&gt;2,"",IF(OR(Q155&lt;=0,Z155&lt;=0),"NM",Q155/Z155))</f>
        <v/>
      </c>
      <c r="AE155" s="19" t="str">
        <f aca="false">IF(COUNT(Q155,U155)&lt;&gt;2,"",IF(OR(Q155&lt;=0,U155&lt;=0),"NM",Q155/U155))</f>
        <v/>
      </c>
      <c r="AF155" s="19" t="str">
        <f aca="false">IF(COUNT(Q155,V155)&lt;&gt;2,"",IF(OR(Q155&lt;=0,V155&lt;=0),"NM",Q155/V155))</f>
        <v/>
      </c>
      <c r="AG155" s="19" t="str">
        <f aca="false">IF(COUNT(Q155,W155)&lt;&gt;2,"",IF(OR(Q155&lt;=0,W155&lt;=0),"NM",Q155/W155))</f>
        <v/>
      </c>
      <c r="AH155" s="20" t="str">
        <f aca="false">IF(OR(NOT(ISNUMBER(Controls!$C$11)),Controls!$C$11&lt;1,Controls!$C$11&gt;5,Controls!$C$11&lt;&gt;INT(Controls!$C$11)),"",INDEX(AC155:AG155,1,Controls!$C$11))</f>
        <v/>
      </c>
      <c r="AI155" s="1" t="str">
        <f aca="false">IF(A155="","",IF(COUNTIFS($A$10:$A$309,A155)&lt;&gt;1,"Duplicate ID",IF(OR(B155&lt;&gt;Controls!$C$9,C155&lt;&gt;Controls!$C$10),"Other peer group",IF(OR(H155&lt;&gt;"Yes",G155="Excluded",G155="Adjacent",G155="Watchlist"),"Excluded",IF(OR(I155&lt;&gt;"Yes",D155="",E155="",J155="",K155="",L155="",X155="",Controls!$C$10="",Controls!$C$8="",Controls!$C$20="",Controls!$C$21="",M155&lt;&gt;Controls!$C$8,NOT(ISNUMBER(N155)),N155&lt;=0,N155&lt;&gt;Controls!$C$7,NOT(ISNUMBER(O155)),O155&gt;N155,AND(Controls!$C$11&gt;=4,OR(NOT(ISNUMBER(P155)),P155&lt;=N155)),AND(Controls!$C$11=2,T155&lt;&gt;0,Y155=""),AND(G155&lt;&gt;"Core",G155&lt;&gt;"Secondary")),"Review inputs / basis",IF(NOT(ISNUMBER(AH155)),"Missing / NM metric","Eligible"))))))</f>
        <v/>
      </c>
      <c r="AJ155" s="20" t="str">
        <f aca="false">IF(AND(AI155="Eligible",G155="Core"),AH155,"")</f>
        <v/>
      </c>
      <c r="AK155" s="20" t="str">
        <f aca="false">IF(AI155="Eligible",AH155,"")</f>
        <v/>
      </c>
      <c r="AL155" s="1" t="str">
        <f aca="false">IF(NOT(ISNUMBER(AJ155)),"",IF($A$6&lt;5,"Fewer than 5 core",IF(OR(AJ155&lt;$B$6-1.5*($D$6-$B$6),AJ155&gt;$D$6+1.5*($D$6-$B$6)),"Review outlier","Within IQR fences")))</f>
        <v/>
      </c>
      <c r="AM155" s="1"/>
      <c r="AN155" s="1"/>
      <c r="AO155" s="1"/>
      <c r="AP155" s="1"/>
    </row>
    <row r="156" customFormat="false" ht="24.75" hidden="false" customHeight="true" outlineLevel="0" collapsed="false">
      <c r="A156" s="15"/>
      <c r="B156" s="15"/>
      <c r="C156" s="15"/>
      <c r="D156" s="15"/>
      <c r="E156" s="15"/>
      <c r="F156" s="15"/>
      <c r="G156" s="15"/>
      <c r="H156" s="15"/>
      <c r="I156" s="15"/>
      <c r="J156" s="15"/>
      <c r="K156" s="15"/>
      <c r="L156" s="15"/>
      <c r="M156" s="15"/>
      <c r="N156" s="16"/>
      <c r="O156" s="16"/>
      <c r="P156" s="16"/>
      <c r="Q156" s="17"/>
      <c r="R156" s="17"/>
      <c r="S156" s="17"/>
      <c r="T156" s="17"/>
      <c r="U156" s="17"/>
      <c r="V156" s="17"/>
      <c r="W156" s="17"/>
      <c r="X156" s="17"/>
      <c r="Y156" s="17"/>
      <c r="Z156" s="7" t="str">
        <f aca="false">IF(COUNT(S156:T156)&lt;&gt;2,"",SUM(S156:T156))</f>
        <v/>
      </c>
      <c r="AA156" s="18" t="str">
        <f aca="false">IF(OR(NOT(ISNUMBER(Z156)),NOT(ISNUMBER(R156)),R156&lt;=0),"",Z156/R156)</f>
        <v/>
      </c>
      <c r="AB156" s="18" t="str">
        <f aca="false">IF(OR(COUNT(R156,V156)&lt;&gt;2,R156&lt;=0),"",V156/R156-1)</f>
        <v/>
      </c>
      <c r="AC156" s="19" t="str">
        <f aca="false">IF(COUNT(Q156,R156)&lt;&gt;2,"",IF(OR(Q156&lt;=0,R156&lt;=0),"NM",Q156/R156))</f>
        <v/>
      </c>
      <c r="AD156" s="19" t="str">
        <f aca="false">IF(COUNT(Q156,Z156)&lt;&gt;2,"",IF(OR(Q156&lt;=0,Z156&lt;=0),"NM",Q156/Z156))</f>
        <v/>
      </c>
      <c r="AE156" s="19" t="str">
        <f aca="false">IF(COUNT(Q156,U156)&lt;&gt;2,"",IF(OR(Q156&lt;=0,U156&lt;=0),"NM",Q156/U156))</f>
        <v/>
      </c>
      <c r="AF156" s="19" t="str">
        <f aca="false">IF(COUNT(Q156,V156)&lt;&gt;2,"",IF(OR(Q156&lt;=0,V156&lt;=0),"NM",Q156/V156))</f>
        <v/>
      </c>
      <c r="AG156" s="19" t="str">
        <f aca="false">IF(COUNT(Q156,W156)&lt;&gt;2,"",IF(OR(Q156&lt;=0,W156&lt;=0),"NM",Q156/W156))</f>
        <v/>
      </c>
      <c r="AH156" s="20" t="str">
        <f aca="false">IF(OR(NOT(ISNUMBER(Controls!$C$11)),Controls!$C$11&lt;1,Controls!$C$11&gt;5,Controls!$C$11&lt;&gt;INT(Controls!$C$11)),"",INDEX(AC156:AG156,1,Controls!$C$11))</f>
        <v/>
      </c>
      <c r="AI156" s="1" t="str">
        <f aca="false">IF(A156="","",IF(COUNTIFS($A$10:$A$309,A156)&lt;&gt;1,"Duplicate ID",IF(OR(B156&lt;&gt;Controls!$C$9,C156&lt;&gt;Controls!$C$10),"Other peer group",IF(OR(H156&lt;&gt;"Yes",G156="Excluded",G156="Adjacent",G156="Watchlist"),"Excluded",IF(OR(I156&lt;&gt;"Yes",D156="",E156="",J156="",K156="",L156="",X156="",Controls!$C$10="",Controls!$C$8="",Controls!$C$20="",Controls!$C$21="",M156&lt;&gt;Controls!$C$8,NOT(ISNUMBER(N156)),N156&lt;=0,N156&lt;&gt;Controls!$C$7,NOT(ISNUMBER(O156)),O156&gt;N156,AND(Controls!$C$11&gt;=4,OR(NOT(ISNUMBER(P156)),P156&lt;=N156)),AND(Controls!$C$11=2,T156&lt;&gt;0,Y156=""),AND(G156&lt;&gt;"Core",G156&lt;&gt;"Secondary")),"Review inputs / basis",IF(NOT(ISNUMBER(AH156)),"Missing / NM metric","Eligible"))))))</f>
        <v/>
      </c>
      <c r="AJ156" s="20" t="str">
        <f aca="false">IF(AND(AI156="Eligible",G156="Core"),AH156,"")</f>
        <v/>
      </c>
      <c r="AK156" s="20" t="str">
        <f aca="false">IF(AI156="Eligible",AH156,"")</f>
        <v/>
      </c>
      <c r="AL156" s="1" t="str">
        <f aca="false">IF(NOT(ISNUMBER(AJ156)),"",IF($A$6&lt;5,"Fewer than 5 core",IF(OR(AJ156&lt;$B$6-1.5*($D$6-$B$6),AJ156&gt;$D$6+1.5*($D$6-$B$6)),"Review outlier","Within IQR fences")))</f>
        <v/>
      </c>
      <c r="AM156" s="1"/>
      <c r="AN156" s="1"/>
      <c r="AO156" s="1"/>
      <c r="AP156" s="1"/>
    </row>
    <row r="157" customFormat="false" ht="24.75" hidden="false" customHeight="true" outlineLevel="0" collapsed="false">
      <c r="A157" s="15"/>
      <c r="B157" s="15"/>
      <c r="C157" s="15"/>
      <c r="D157" s="15"/>
      <c r="E157" s="15"/>
      <c r="F157" s="15"/>
      <c r="G157" s="15"/>
      <c r="H157" s="15"/>
      <c r="I157" s="15"/>
      <c r="J157" s="15"/>
      <c r="K157" s="15"/>
      <c r="L157" s="15"/>
      <c r="M157" s="15"/>
      <c r="N157" s="16"/>
      <c r="O157" s="16"/>
      <c r="P157" s="16"/>
      <c r="Q157" s="17"/>
      <c r="R157" s="17"/>
      <c r="S157" s="17"/>
      <c r="T157" s="17"/>
      <c r="U157" s="17"/>
      <c r="V157" s="17"/>
      <c r="W157" s="17"/>
      <c r="X157" s="17"/>
      <c r="Y157" s="17"/>
      <c r="Z157" s="7" t="str">
        <f aca="false">IF(COUNT(S157:T157)&lt;&gt;2,"",SUM(S157:T157))</f>
        <v/>
      </c>
      <c r="AA157" s="18" t="str">
        <f aca="false">IF(OR(NOT(ISNUMBER(Z157)),NOT(ISNUMBER(R157)),R157&lt;=0),"",Z157/R157)</f>
        <v/>
      </c>
      <c r="AB157" s="18" t="str">
        <f aca="false">IF(OR(COUNT(R157,V157)&lt;&gt;2,R157&lt;=0),"",V157/R157-1)</f>
        <v/>
      </c>
      <c r="AC157" s="19" t="str">
        <f aca="false">IF(COUNT(Q157,R157)&lt;&gt;2,"",IF(OR(Q157&lt;=0,R157&lt;=0),"NM",Q157/R157))</f>
        <v/>
      </c>
      <c r="AD157" s="19" t="str">
        <f aca="false">IF(COUNT(Q157,Z157)&lt;&gt;2,"",IF(OR(Q157&lt;=0,Z157&lt;=0),"NM",Q157/Z157))</f>
        <v/>
      </c>
      <c r="AE157" s="19" t="str">
        <f aca="false">IF(COUNT(Q157,U157)&lt;&gt;2,"",IF(OR(Q157&lt;=0,U157&lt;=0),"NM",Q157/U157))</f>
        <v/>
      </c>
      <c r="AF157" s="19" t="str">
        <f aca="false">IF(COUNT(Q157,V157)&lt;&gt;2,"",IF(OR(Q157&lt;=0,V157&lt;=0),"NM",Q157/V157))</f>
        <v/>
      </c>
      <c r="AG157" s="19" t="str">
        <f aca="false">IF(COUNT(Q157,W157)&lt;&gt;2,"",IF(OR(Q157&lt;=0,W157&lt;=0),"NM",Q157/W157))</f>
        <v/>
      </c>
      <c r="AH157" s="20" t="str">
        <f aca="false">IF(OR(NOT(ISNUMBER(Controls!$C$11)),Controls!$C$11&lt;1,Controls!$C$11&gt;5,Controls!$C$11&lt;&gt;INT(Controls!$C$11)),"",INDEX(AC157:AG157,1,Controls!$C$11))</f>
        <v/>
      </c>
      <c r="AI157" s="1" t="str">
        <f aca="false">IF(A157="","",IF(COUNTIFS($A$10:$A$309,A157)&lt;&gt;1,"Duplicate ID",IF(OR(B157&lt;&gt;Controls!$C$9,C157&lt;&gt;Controls!$C$10),"Other peer group",IF(OR(H157&lt;&gt;"Yes",G157="Excluded",G157="Adjacent",G157="Watchlist"),"Excluded",IF(OR(I157&lt;&gt;"Yes",D157="",E157="",J157="",K157="",L157="",X157="",Controls!$C$10="",Controls!$C$8="",Controls!$C$20="",Controls!$C$21="",M157&lt;&gt;Controls!$C$8,NOT(ISNUMBER(N157)),N157&lt;=0,N157&lt;&gt;Controls!$C$7,NOT(ISNUMBER(O157)),O157&gt;N157,AND(Controls!$C$11&gt;=4,OR(NOT(ISNUMBER(P157)),P157&lt;=N157)),AND(Controls!$C$11=2,T157&lt;&gt;0,Y157=""),AND(G157&lt;&gt;"Core",G157&lt;&gt;"Secondary")),"Review inputs / basis",IF(NOT(ISNUMBER(AH157)),"Missing / NM metric","Eligible"))))))</f>
        <v/>
      </c>
      <c r="AJ157" s="20" t="str">
        <f aca="false">IF(AND(AI157="Eligible",G157="Core"),AH157,"")</f>
        <v/>
      </c>
      <c r="AK157" s="20" t="str">
        <f aca="false">IF(AI157="Eligible",AH157,"")</f>
        <v/>
      </c>
      <c r="AL157" s="1" t="str">
        <f aca="false">IF(NOT(ISNUMBER(AJ157)),"",IF($A$6&lt;5,"Fewer than 5 core",IF(OR(AJ157&lt;$B$6-1.5*($D$6-$B$6),AJ157&gt;$D$6+1.5*($D$6-$B$6)),"Review outlier","Within IQR fences")))</f>
        <v/>
      </c>
      <c r="AM157" s="1"/>
      <c r="AN157" s="1"/>
      <c r="AO157" s="1"/>
      <c r="AP157" s="1"/>
    </row>
    <row r="158" customFormat="false" ht="24.75" hidden="false" customHeight="true" outlineLevel="0" collapsed="false">
      <c r="A158" s="15"/>
      <c r="B158" s="15"/>
      <c r="C158" s="15"/>
      <c r="D158" s="15"/>
      <c r="E158" s="15"/>
      <c r="F158" s="15"/>
      <c r="G158" s="15"/>
      <c r="H158" s="15"/>
      <c r="I158" s="15"/>
      <c r="J158" s="15"/>
      <c r="K158" s="15"/>
      <c r="L158" s="15"/>
      <c r="M158" s="15"/>
      <c r="N158" s="16"/>
      <c r="O158" s="16"/>
      <c r="P158" s="16"/>
      <c r="Q158" s="17"/>
      <c r="R158" s="17"/>
      <c r="S158" s="17"/>
      <c r="T158" s="17"/>
      <c r="U158" s="17"/>
      <c r="V158" s="17"/>
      <c r="W158" s="17"/>
      <c r="X158" s="17"/>
      <c r="Y158" s="17"/>
      <c r="Z158" s="7" t="str">
        <f aca="false">IF(COUNT(S158:T158)&lt;&gt;2,"",SUM(S158:T158))</f>
        <v/>
      </c>
      <c r="AA158" s="18" t="str">
        <f aca="false">IF(OR(NOT(ISNUMBER(Z158)),NOT(ISNUMBER(R158)),R158&lt;=0),"",Z158/R158)</f>
        <v/>
      </c>
      <c r="AB158" s="18" t="str">
        <f aca="false">IF(OR(COUNT(R158,V158)&lt;&gt;2,R158&lt;=0),"",V158/R158-1)</f>
        <v/>
      </c>
      <c r="AC158" s="19" t="str">
        <f aca="false">IF(COUNT(Q158,R158)&lt;&gt;2,"",IF(OR(Q158&lt;=0,R158&lt;=0),"NM",Q158/R158))</f>
        <v/>
      </c>
      <c r="AD158" s="19" t="str">
        <f aca="false">IF(COUNT(Q158,Z158)&lt;&gt;2,"",IF(OR(Q158&lt;=0,Z158&lt;=0),"NM",Q158/Z158))</f>
        <v/>
      </c>
      <c r="AE158" s="19" t="str">
        <f aca="false">IF(COUNT(Q158,U158)&lt;&gt;2,"",IF(OR(Q158&lt;=0,U158&lt;=0),"NM",Q158/U158))</f>
        <v/>
      </c>
      <c r="AF158" s="19" t="str">
        <f aca="false">IF(COUNT(Q158,V158)&lt;&gt;2,"",IF(OR(Q158&lt;=0,V158&lt;=0),"NM",Q158/V158))</f>
        <v/>
      </c>
      <c r="AG158" s="19" t="str">
        <f aca="false">IF(COUNT(Q158,W158)&lt;&gt;2,"",IF(OR(Q158&lt;=0,W158&lt;=0),"NM",Q158/W158))</f>
        <v/>
      </c>
      <c r="AH158" s="20" t="str">
        <f aca="false">IF(OR(NOT(ISNUMBER(Controls!$C$11)),Controls!$C$11&lt;1,Controls!$C$11&gt;5,Controls!$C$11&lt;&gt;INT(Controls!$C$11)),"",INDEX(AC158:AG158,1,Controls!$C$11))</f>
        <v/>
      </c>
      <c r="AI158" s="1" t="str">
        <f aca="false">IF(A158="","",IF(COUNTIFS($A$10:$A$309,A158)&lt;&gt;1,"Duplicate ID",IF(OR(B158&lt;&gt;Controls!$C$9,C158&lt;&gt;Controls!$C$10),"Other peer group",IF(OR(H158&lt;&gt;"Yes",G158="Excluded",G158="Adjacent",G158="Watchlist"),"Excluded",IF(OR(I158&lt;&gt;"Yes",D158="",E158="",J158="",K158="",L158="",X158="",Controls!$C$10="",Controls!$C$8="",Controls!$C$20="",Controls!$C$21="",M158&lt;&gt;Controls!$C$8,NOT(ISNUMBER(N158)),N158&lt;=0,N158&lt;&gt;Controls!$C$7,NOT(ISNUMBER(O158)),O158&gt;N158,AND(Controls!$C$11&gt;=4,OR(NOT(ISNUMBER(P158)),P158&lt;=N158)),AND(Controls!$C$11=2,T158&lt;&gt;0,Y158=""),AND(G158&lt;&gt;"Core",G158&lt;&gt;"Secondary")),"Review inputs / basis",IF(NOT(ISNUMBER(AH158)),"Missing / NM metric","Eligible"))))))</f>
        <v/>
      </c>
      <c r="AJ158" s="20" t="str">
        <f aca="false">IF(AND(AI158="Eligible",G158="Core"),AH158,"")</f>
        <v/>
      </c>
      <c r="AK158" s="20" t="str">
        <f aca="false">IF(AI158="Eligible",AH158,"")</f>
        <v/>
      </c>
      <c r="AL158" s="1" t="str">
        <f aca="false">IF(NOT(ISNUMBER(AJ158)),"",IF($A$6&lt;5,"Fewer than 5 core",IF(OR(AJ158&lt;$B$6-1.5*($D$6-$B$6),AJ158&gt;$D$6+1.5*($D$6-$B$6)),"Review outlier","Within IQR fences")))</f>
        <v/>
      </c>
      <c r="AM158" s="1"/>
      <c r="AN158" s="1"/>
      <c r="AO158" s="1"/>
      <c r="AP158" s="1"/>
    </row>
    <row r="159" customFormat="false" ht="24.75" hidden="false" customHeight="true" outlineLevel="0" collapsed="false">
      <c r="A159" s="15"/>
      <c r="B159" s="15"/>
      <c r="C159" s="15"/>
      <c r="D159" s="15"/>
      <c r="E159" s="15"/>
      <c r="F159" s="15"/>
      <c r="G159" s="15"/>
      <c r="H159" s="15"/>
      <c r="I159" s="15"/>
      <c r="J159" s="15"/>
      <c r="K159" s="15"/>
      <c r="L159" s="15"/>
      <c r="M159" s="15"/>
      <c r="N159" s="16"/>
      <c r="O159" s="16"/>
      <c r="P159" s="16"/>
      <c r="Q159" s="17"/>
      <c r="R159" s="17"/>
      <c r="S159" s="17"/>
      <c r="T159" s="17"/>
      <c r="U159" s="17"/>
      <c r="V159" s="17"/>
      <c r="W159" s="17"/>
      <c r="X159" s="17"/>
      <c r="Y159" s="17"/>
      <c r="Z159" s="7" t="str">
        <f aca="false">IF(COUNT(S159:T159)&lt;&gt;2,"",SUM(S159:T159))</f>
        <v/>
      </c>
      <c r="AA159" s="18" t="str">
        <f aca="false">IF(OR(NOT(ISNUMBER(Z159)),NOT(ISNUMBER(R159)),R159&lt;=0),"",Z159/R159)</f>
        <v/>
      </c>
      <c r="AB159" s="18" t="str">
        <f aca="false">IF(OR(COUNT(R159,V159)&lt;&gt;2,R159&lt;=0),"",V159/R159-1)</f>
        <v/>
      </c>
      <c r="AC159" s="19" t="str">
        <f aca="false">IF(COUNT(Q159,R159)&lt;&gt;2,"",IF(OR(Q159&lt;=0,R159&lt;=0),"NM",Q159/R159))</f>
        <v/>
      </c>
      <c r="AD159" s="19" t="str">
        <f aca="false">IF(COUNT(Q159,Z159)&lt;&gt;2,"",IF(OR(Q159&lt;=0,Z159&lt;=0),"NM",Q159/Z159))</f>
        <v/>
      </c>
      <c r="AE159" s="19" t="str">
        <f aca="false">IF(COUNT(Q159,U159)&lt;&gt;2,"",IF(OR(Q159&lt;=0,U159&lt;=0),"NM",Q159/U159))</f>
        <v/>
      </c>
      <c r="AF159" s="19" t="str">
        <f aca="false">IF(COUNT(Q159,V159)&lt;&gt;2,"",IF(OR(Q159&lt;=0,V159&lt;=0),"NM",Q159/V159))</f>
        <v/>
      </c>
      <c r="AG159" s="19" t="str">
        <f aca="false">IF(COUNT(Q159,W159)&lt;&gt;2,"",IF(OR(Q159&lt;=0,W159&lt;=0),"NM",Q159/W159))</f>
        <v/>
      </c>
      <c r="AH159" s="20" t="str">
        <f aca="false">IF(OR(NOT(ISNUMBER(Controls!$C$11)),Controls!$C$11&lt;1,Controls!$C$11&gt;5,Controls!$C$11&lt;&gt;INT(Controls!$C$11)),"",INDEX(AC159:AG159,1,Controls!$C$11))</f>
        <v/>
      </c>
      <c r="AI159" s="1" t="str">
        <f aca="false">IF(A159="","",IF(COUNTIFS($A$10:$A$309,A159)&lt;&gt;1,"Duplicate ID",IF(OR(B159&lt;&gt;Controls!$C$9,C159&lt;&gt;Controls!$C$10),"Other peer group",IF(OR(H159&lt;&gt;"Yes",G159="Excluded",G159="Adjacent",G159="Watchlist"),"Excluded",IF(OR(I159&lt;&gt;"Yes",D159="",E159="",J159="",K159="",L159="",X159="",Controls!$C$10="",Controls!$C$8="",Controls!$C$20="",Controls!$C$21="",M159&lt;&gt;Controls!$C$8,NOT(ISNUMBER(N159)),N159&lt;=0,N159&lt;&gt;Controls!$C$7,NOT(ISNUMBER(O159)),O159&gt;N159,AND(Controls!$C$11&gt;=4,OR(NOT(ISNUMBER(P159)),P159&lt;=N159)),AND(Controls!$C$11=2,T159&lt;&gt;0,Y159=""),AND(G159&lt;&gt;"Core",G159&lt;&gt;"Secondary")),"Review inputs / basis",IF(NOT(ISNUMBER(AH159)),"Missing / NM metric","Eligible"))))))</f>
        <v/>
      </c>
      <c r="AJ159" s="20" t="str">
        <f aca="false">IF(AND(AI159="Eligible",G159="Core"),AH159,"")</f>
        <v/>
      </c>
      <c r="AK159" s="20" t="str">
        <f aca="false">IF(AI159="Eligible",AH159,"")</f>
        <v/>
      </c>
      <c r="AL159" s="1" t="str">
        <f aca="false">IF(NOT(ISNUMBER(AJ159)),"",IF($A$6&lt;5,"Fewer than 5 core",IF(OR(AJ159&lt;$B$6-1.5*($D$6-$B$6),AJ159&gt;$D$6+1.5*($D$6-$B$6)),"Review outlier","Within IQR fences")))</f>
        <v/>
      </c>
      <c r="AM159" s="1"/>
      <c r="AN159" s="1"/>
      <c r="AO159" s="1"/>
      <c r="AP159" s="1"/>
    </row>
    <row r="160" customFormat="false" ht="24.75" hidden="false" customHeight="true" outlineLevel="0" collapsed="false">
      <c r="A160" s="15"/>
      <c r="B160" s="15"/>
      <c r="C160" s="15"/>
      <c r="D160" s="15"/>
      <c r="E160" s="15"/>
      <c r="F160" s="15"/>
      <c r="G160" s="15"/>
      <c r="H160" s="15"/>
      <c r="I160" s="15"/>
      <c r="J160" s="15"/>
      <c r="K160" s="15"/>
      <c r="L160" s="15"/>
      <c r="M160" s="15"/>
      <c r="N160" s="16"/>
      <c r="O160" s="16"/>
      <c r="P160" s="16"/>
      <c r="Q160" s="17"/>
      <c r="R160" s="17"/>
      <c r="S160" s="17"/>
      <c r="T160" s="17"/>
      <c r="U160" s="17"/>
      <c r="V160" s="17"/>
      <c r="W160" s="17"/>
      <c r="X160" s="17"/>
      <c r="Y160" s="17"/>
      <c r="Z160" s="7" t="str">
        <f aca="false">IF(COUNT(S160:T160)&lt;&gt;2,"",SUM(S160:T160))</f>
        <v/>
      </c>
      <c r="AA160" s="18" t="str">
        <f aca="false">IF(OR(NOT(ISNUMBER(Z160)),NOT(ISNUMBER(R160)),R160&lt;=0),"",Z160/R160)</f>
        <v/>
      </c>
      <c r="AB160" s="18" t="str">
        <f aca="false">IF(OR(COUNT(R160,V160)&lt;&gt;2,R160&lt;=0),"",V160/R160-1)</f>
        <v/>
      </c>
      <c r="AC160" s="19" t="str">
        <f aca="false">IF(COUNT(Q160,R160)&lt;&gt;2,"",IF(OR(Q160&lt;=0,R160&lt;=0),"NM",Q160/R160))</f>
        <v/>
      </c>
      <c r="AD160" s="19" t="str">
        <f aca="false">IF(COUNT(Q160,Z160)&lt;&gt;2,"",IF(OR(Q160&lt;=0,Z160&lt;=0),"NM",Q160/Z160))</f>
        <v/>
      </c>
      <c r="AE160" s="19" t="str">
        <f aca="false">IF(COUNT(Q160,U160)&lt;&gt;2,"",IF(OR(Q160&lt;=0,U160&lt;=0),"NM",Q160/U160))</f>
        <v/>
      </c>
      <c r="AF160" s="19" t="str">
        <f aca="false">IF(COUNT(Q160,V160)&lt;&gt;2,"",IF(OR(Q160&lt;=0,V160&lt;=0),"NM",Q160/V160))</f>
        <v/>
      </c>
      <c r="AG160" s="19" t="str">
        <f aca="false">IF(COUNT(Q160,W160)&lt;&gt;2,"",IF(OR(Q160&lt;=0,W160&lt;=0),"NM",Q160/W160))</f>
        <v/>
      </c>
      <c r="AH160" s="20" t="str">
        <f aca="false">IF(OR(NOT(ISNUMBER(Controls!$C$11)),Controls!$C$11&lt;1,Controls!$C$11&gt;5,Controls!$C$11&lt;&gt;INT(Controls!$C$11)),"",INDEX(AC160:AG160,1,Controls!$C$11))</f>
        <v/>
      </c>
      <c r="AI160" s="1" t="str">
        <f aca="false">IF(A160="","",IF(COUNTIFS($A$10:$A$309,A160)&lt;&gt;1,"Duplicate ID",IF(OR(B160&lt;&gt;Controls!$C$9,C160&lt;&gt;Controls!$C$10),"Other peer group",IF(OR(H160&lt;&gt;"Yes",G160="Excluded",G160="Adjacent",G160="Watchlist"),"Excluded",IF(OR(I160&lt;&gt;"Yes",D160="",E160="",J160="",K160="",L160="",X160="",Controls!$C$10="",Controls!$C$8="",Controls!$C$20="",Controls!$C$21="",M160&lt;&gt;Controls!$C$8,NOT(ISNUMBER(N160)),N160&lt;=0,N160&lt;&gt;Controls!$C$7,NOT(ISNUMBER(O160)),O160&gt;N160,AND(Controls!$C$11&gt;=4,OR(NOT(ISNUMBER(P160)),P160&lt;=N160)),AND(Controls!$C$11=2,T160&lt;&gt;0,Y160=""),AND(G160&lt;&gt;"Core",G160&lt;&gt;"Secondary")),"Review inputs / basis",IF(NOT(ISNUMBER(AH160)),"Missing / NM metric","Eligible"))))))</f>
        <v/>
      </c>
      <c r="AJ160" s="20" t="str">
        <f aca="false">IF(AND(AI160="Eligible",G160="Core"),AH160,"")</f>
        <v/>
      </c>
      <c r="AK160" s="20" t="str">
        <f aca="false">IF(AI160="Eligible",AH160,"")</f>
        <v/>
      </c>
      <c r="AL160" s="1" t="str">
        <f aca="false">IF(NOT(ISNUMBER(AJ160)),"",IF($A$6&lt;5,"Fewer than 5 core",IF(OR(AJ160&lt;$B$6-1.5*($D$6-$B$6),AJ160&gt;$D$6+1.5*($D$6-$B$6)),"Review outlier","Within IQR fences")))</f>
        <v/>
      </c>
      <c r="AM160" s="1"/>
      <c r="AN160" s="1"/>
      <c r="AO160" s="1"/>
      <c r="AP160" s="1"/>
    </row>
    <row r="161" customFormat="false" ht="24.75" hidden="false" customHeight="true" outlineLevel="0" collapsed="false">
      <c r="A161" s="15"/>
      <c r="B161" s="15"/>
      <c r="C161" s="15"/>
      <c r="D161" s="15"/>
      <c r="E161" s="15"/>
      <c r="F161" s="15"/>
      <c r="G161" s="15"/>
      <c r="H161" s="15"/>
      <c r="I161" s="15"/>
      <c r="J161" s="15"/>
      <c r="K161" s="15"/>
      <c r="L161" s="15"/>
      <c r="M161" s="15"/>
      <c r="N161" s="16"/>
      <c r="O161" s="16"/>
      <c r="P161" s="16"/>
      <c r="Q161" s="17"/>
      <c r="R161" s="17"/>
      <c r="S161" s="17"/>
      <c r="T161" s="17"/>
      <c r="U161" s="17"/>
      <c r="V161" s="17"/>
      <c r="W161" s="17"/>
      <c r="X161" s="17"/>
      <c r="Y161" s="17"/>
      <c r="Z161" s="7" t="str">
        <f aca="false">IF(COUNT(S161:T161)&lt;&gt;2,"",SUM(S161:T161))</f>
        <v/>
      </c>
      <c r="AA161" s="18" t="str">
        <f aca="false">IF(OR(NOT(ISNUMBER(Z161)),NOT(ISNUMBER(R161)),R161&lt;=0),"",Z161/R161)</f>
        <v/>
      </c>
      <c r="AB161" s="18" t="str">
        <f aca="false">IF(OR(COUNT(R161,V161)&lt;&gt;2,R161&lt;=0),"",V161/R161-1)</f>
        <v/>
      </c>
      <c r="AC161" s="19" t="str">
        <f aca="false">IF(COUNT(Q161,R161)&lt;&gt;2,"",IF(OR(Q161&lt;=0,R161&lt;=0),"NM",Q161/R161))</f>
        <v/>
      </c>
      <c r="AD161" s="19" t="str">
        <f aca="false">IF(COUNT(Q161,Z161)&lt;&gt;2,"",IF(OR(Q161&lt;=0,Z161&lt;=0),"NM",Q161/Z161))</f>
        <v/>
      </c>
      <c r="AE161" s="19" t="str">
        <f aca="false">IF(COUNT(Q161,U161)&lt;&gt;2,"",IF(OR(Q161&lt;=0,U161&lt;=0),"NM",Q161/U161))</f>
        <v/>
      </c>
      <c r="AF161" s="19" t="str">
        <f aca="false">IF(COUNT(Q161,V161)&lt;&gt;2,"",IF(OR(Q161&lt;=0,V161&lt;=0),"NM",Q161/V161))</f>
        <v/>
      </c>
      <c r="AG161" s="19" t="str">
        <f aca="false">IF(COUNT(Q161,W161)&lt;&gt;2,"",IF(OR(Q161&lt;=0,W161&lt;=0),"NM",Q161/W161))</f>
        <v/>
      </c>
      <c r="AH161" s="20" t="str">
        <f aca="false">IF(OR(NOT(ISNUMBER(Controls!$C$11)),Controls!$C$11&lt;1,Controls!$C$11&gt;5,Controls!$C$11&lt;&gt;INT(Controls!$C$11)),"",INDEX(AC161:AG161,1,Controls!$C$11))</f>
        <v/>
      </c>
      <c r="AI161" s="1" t="str">
        <f aca="false">IF(A161="","",IF(COUNTIFS($A$10:$A$309,A161)&lt;&gt;1,"Duplicate ID",IF(OR(B161&lt;&gt;Controls!$C$9,C161&lt;&gt;Controls!$C$10),"Other peer group",IF(OR(H161&lt;&gt;"Yes",G161="Excluded",G161="Adjacent",G161="Watchlist"),"Excluded",IF(OR(I161&lt;&gt;"Yes",D161="",E161="",J161="",K161="",L161="",X161="",Controls!$C$10="",Controls!$C$8="",Controls!$C$20="",Controls!$C$21="",M161&lt;&gt;Controls!$C$8,NOT(ISNUMBER(N161)),N161&lt;=0,N161&lt;&gt;Controls!$C$7,NOT(ISNUMBER(O161)),O161&gt;N161,AND(Controls!$C$11&gt;=4,OR(NOT(ISNUMBER(P161)),P161&lt;=N161)),AND(Controls!$C$11=2,T161&lt;&gt;0,Y161=""),AND(G161&lt;&gt;"Core",G161&lt;&gt;"Secondary")),"Review inputs / basis",IF(NOT(ISNUMBER(AH161)),"Missing / NM metric","Eligible"))))))</f>
        <v/>
      </c>
      <c r="AJ161" s="20" t="str">
        <f aca="false">IF(AND(AI161="Eligible",G161="Core"),AH161,"")</f>
        <v/>
      </c>
      <c r="AK161" s="20" t="str">
        <f aca="false">IF(AI161="Eligible",AH161,"")</f>
        <v/>
      </c>
      <c r="AL161" s="1" t="str">
        <f aca="false">IF(NOT(ISNUMBER(AJ161)),"",IF($A$6&lt;5,"Fewer than 5 core",IF(OR(AJ161&lt;$B$6-1.5*($D$6-$B$6),AJ161&gt;$D$6+1.5*($D$6-$B$6)),"Review outlier","Within IQR fences")))</f>
        <v/>
      </c>
      <c r="AM161" s="1"/>
      <c r="AN161" s="1"/>
      <c r="AO161" s="1"/>
      <c r="AP161" s="1"/>
    </row>
    <row r="162" customFormat="false" ht="24.75" hidden="false" customHeight="true" outlineLevel="0" collapsed="false">
      <c r="A162" s="15"/>
      <c r="B162" s="15"/>
      <c r="C162" s="15"/>
      <c r="D162" s="15"/>
      <c r="E162" s="15"/>
      <c r="F162" s="15"/>
      <c r="G162" s="15"/>
      <c r="H162" s="15"/>
      <c r="I162" s="15"/>
      <c r="J162" s="15"/>
      <c r="K162" s="15"/>
      <c r="L162" s="15"/>
      <c r="M162" s="15"/>
      <c r="N162" s="16"/>
      <c r="O162" s="16"/>
      <c r="P162" s="16"/>
      <c r="Q162" s="17"/>
      <c r="R162" s="17"/>
      <c r="S162" s="17"/>
      <c r="T162" s="17"/>
      <c r="U162" s="17"/>
      <c r="V162" s="17"/>
      <c r="W162" s="17"/>
      <c r="X162" s="17"/>
      <c r="Y162" s="17"/>
      <c r="Z162" s="7" t="str">
        <f aca="false">IF(COUNT(S162:T162)&lt;&gt;2,"",SUM(S162:T162))</f>
        <v/>
      </c>
      <c r="AA162" s="18" t="str">
        <f aca="false">IF(OR(NOT(ISNUMBER(Z162)),NOT(ISNUMBER(R162)),R162&lt;=0),"",Z162/R162)</f>
        <v/>
      </c>
      <c r="AB162" s="18" t="str">
        <f aca="false">IF(OR(COUNT(R162,V162)&lt;&gt;2,R162&lt;=0),"",V162/R162-1)</f>
        <v/>
      </c>
      <c r="AC162" s="19" t="str">
        <f aca="false">IF(COUNT(Q162,R162)&lt;&gt;2,"",IF(OR(Q162&lt;=0,R162&lt;=0),"NM",Q162/R162))</f>
        <v/>
      </c>
      <c r="AD162" s="19" t="str">
        <f aca="false">IF(COUNT(Q162,Z162)&lt;&gt;2,"",IF(OR(Q162&lt;=0,Z162&lt;=0),"NM",Q162/Z162))</f>
        <v/>
      </c>
      <c r="AE162" s="19" t="str">
        <f aca="false">IF(COUNT(Q162,U162)&lt;&gt;2,"",IF(OR(Q162&lt;=0,U162&lt;=0),"NM",Q162/U162))</f>
        <v/>
      </c>
      <c r="AF162" s="19" t="str">
        <f aca="false">IF(COUNT(Q162,V162)&lt;&gt;2,"",IF(OR(Q162&lt;=0,V162&lt;=0),"NM",Q162/V162))</f>
        <v/>
      </c>
      <c r="AG162" s="19" t="str">
        <f aca="false">IF(COUNT(Q162,W162)&lt;&gt;2,"",IF(OR(Q162&lt;=0,W162&lt;=0),"NM",Q162/W162))</f>
        <v/>
      </c>
      <c r="AH162" s="20" t="str">
        <f aca="false">IF(OR(NOT(ISNUMBER(Controls!$C$11)),Controls!$C$11&lt;1,Controls!$C$11&gt;5,Controls!$C$11&lt;&gt;INT(Controls!$C$11)),"",INDEX(AC162:AG162,1,Controls!$C$11))</f>
        <v/>
      </c>
      <c r="AI162" s="1" t="str">
        <f aca="false">IF(A162="","",IF(COUNTIFS($A$10:$A$309,A162)&lt;&gt;1,"Duplicate ID",IF(OR(B162&lt;&gt;Controls!$C$9,C162&lt;&gt;Controls!$C$10),"Other peer group",IF(OR(H162&lt;&gt;"Yes",G162="Excluded",G162="Adjacent",G162="Watchlist"),"Excluded",IF(OR(I162&lt;&gt;"Yes",D162="",E162="",J162="",K162="",L162="",X162="",Controls!$C$10="",Controls!$C$8="",Controls!$C$20="",Controls!$C$21="",M162&lt;&gt;Controls!$C$8,NOT(ISNUMBER(N162)),N162&lt;=0,N162&lt;&gt;Controls!$C$7,NOT(ISNUMBER(O162)),O162&gt;N162,AND(Controls!$C$11&gt;=4,OR(NOT(ISNUMBER(P162)),P162&lt;=N162)),AND(Controls!$C$11=2,T162&lt;&gt;0,Y162=""),AND(G162&lt;&gt;"Core",G162&lt;&gt;"Secondary")),"Review inputs / basis",IF(NOT(ISNUMBER(AH162)),"Missing / NM metric","Eligible"))))))</f>
        <v/>
      </c>
      <c r="AJ162" s="20" t="str">
        <f aca="false">IF(AND(AI162="Eligible",G162="Core"),AH162,"")</f>
        <v/>
      </c>
      <c r="AK162" s="20" t="str">
        <f aca="false">IF(AI162="Eligible",AH162,"")</f>
        <v/>
      </c>
      <c r="AL162" s="1" t="str">
        <f aca="false">IF(NOT(ISNUMBER(AJ162)),"",IF($A$6&lt;5,"Fewer than 5 core",IF(OR(AJ162&lt;$B$6-1.5*($D$6-$B$6),AJ162&gt;$D$6+1.5*($D$6-$B$6)),"Review outlier","Within IQR fences")))</f>
        <v/>
      </c>
      <c r="AM162" s="1"/>
      <c r="AN162" s="1"/>
      <c r="AO162" s="1"/>
      <c r="AP162" s="1"/>
    </row>
    <row r="163" customFormat="false" ht="24.75" hidden="false" customHeight="true" outlineLevel="0" collapsed="false">
      <c r="A163" s="15"/>
      <c r="B163" s="15"/>
      <c r="C163" s="15"/>
      <c r="D163" s="15"/>
      <c r="E163" s="15"/>
      <c r="F163" s="15"/>
      <c r="G163" s="15"/>
      <c r="H163" s="15"/>
      <c r="I163" s="15"/>
      <c r="J163" s="15"/>
      <c r="K163" s="15"/>
      <c r="L163" s="15"/>
      <c r="M163" s="15"/>
      <c r="N163" s="16"/>
      <c r="O163" s="16"/>
      <c r="P163" s="16"/>
      <c r="Q163" s="17"/>
      <c r="R163" s="17"/>
      <c r="S163" s="17"/>
      <c r="T163" s="17"/>
      <c r="U163" s="17"/>
      <c r="V163" s="17"/>
      <c r="W163" s="17"/>
      <c r="X163" s="17"/>
      <c r="Y163" s="17"/>
      <c r="Z163" s="7" t="str">
        <f aca="false">IF(COUNT(S163:T163)&lt;&gt;2,"",SUM(S163:T163))</f>
        <v/>
      </c>
      <c r="AA163" s="18" t="str">
        <f aca="false">IF(OR(NOT(ISNUMBER(Z163)),NOT(ISNUMBER(R163)),R163&lt;=0),"",Z163/R163)</f>
        <v/>
      </c>
      <c r="AB163" s="18" t="str">
        <f aca="false">IF(OR(COUNT(R163,V163)&lt;&gt;2,R163&lt;=0),"",V163/R163-1)</f>
        <v/>
      </c>
      <c r="AC163" s="19" t="str">
        <f aca="false">IF(COUNT(Q163,R163)&lt;&gt;2,"",IF(OR(Q163&lt;=0,R163&lt;=0),"NM",Q163/R163))</f>
        <v/>
      </c>
      <c r="AD163" s="19" t="str">
        <f aca="false">IF(COUNT(Q163,Z163)&lt;&gt;2,"",IF(OR(Q163&lt;=0,Z163&lt;=0),"NM",Q163/Z163))</f>
        <v/>
      </c>
      <c r="AE163" s="19" t="str">
        <f aca="false">IF(COUNT(Q163,U163)&lt;&gt;2,"",IF(OR(Q163&lt;=0,U163&lt;=0),"NM",Q163/U163))</f>
        <v/>
      </c>
      <c r="AF163" s="19" t="str">
        <f aca="false">IF(COUNT(Q163,V163)&lt;&gt;2,"",IF(OR(Q163&lt;=0,V163&lt;=0),"NM",Q163/V163))</f>
        <v/>
      </c>
      <c r="AG163" s="19" t="str">
        <f aca="false">IF(COUNT(Q163,W163)&lt;&gt;2,"",IF(OR(Q163&lt;=0,W163&lt;=0),"NM",Q163/W163))</f>
        <v/>
      </c>
      <c r="AH163" s="20" t="str">
        <f aca="false">IF(OR(NOT(ISNUMBER(Controls!$C$11)),Controls!$C$11&lt;1,Controls!$C$11&gt;5,Controls!$C$11&lt;&gt;INT(Controls!$C$11)),"",INDEX(AC163:AG163,1,Controls!$C$11))</f>
        <v/>
      </c>
      <c r="AI163" s="1" t="str">
        <f aca="false">IF(A163="","",IF(COUNTIFS($A$10:$A$309,A163)&lt;&gt;1,"Duplicate ID",IF(OR(B163&lt;&gt;Controls!$C$9,C163&lt;&gt;Controls!$C$10),"Other peer group",IF(OR(H163&lt;&gt;"Yes",G163="Excluded",G163="Adjacent",G163="Watchlist"),"Excluded",IF(OR(I163&lt;&gt;"Yes",D163="",E163="",J163="",K163="",L163="",X163="",Controls!$C$10="",Controls!$C$8="",Controls!$C$20="",Controls!$C$21="",M163&lt;&gt;Controls!$C$8,NOT(ISNUMBER(N163)),N163&lt;=0,N163&lt;&gt;Controls!$C$7,NOT(ISNUMBER(O163)),O163&gt;N163,AND(Controls!$C$11&gt;=4,OR(NOT(ISNUMBER(P163)),P163&lt;=N163)),AND(Controls!$C$11=2,T163&lt;&gt;0,Y163=""),AND(G163&lt;&gt;"Core",G163&lt;&gt;"Secondary")),"Review inputs / basis",IF(NOT(ISNUMBER(AH163)),"Missing / NM metric","Eligible"))))))</f>
        <v/>
      </c>
      <c r="AJ163" s="20" t="str">
        <f aca="false">IF(AND(AI163="Eligible",G163="Core"),AH163,"")</f>
        <v/>
      </c>
      <c r="AK163" s="20" t="str">
        <f aca="false">IF(AI163="Eligible",AH163,"")</f>
        <v/>
      </c>
      <c r="AL163" s="1" t="str">
        <f aca="false">IF(NOT(ISNUMBER(AJ163)),"",IF($A$6&lt;5,"Fewer than 5 core",IF(OR(AJ163&lt;$B$6-1.5*($D$6-$B$6),AJ163&gt;$D$6+1.5*($D$6-$B$6)),"Review outlier","Within IQR fences")))</f>
        <v/>
      </c>
      <c r="AM163" s="1"/>
      <c r="AN163" s="1"/>
      <c r="AO163" s="1"/>
      <c r="AP163" s="1"/>
    </row>
    <row r="164" customFormat="false" ht="24.75" hidden="false" customHeight="true" outlineLevel="0" collapsed="false">
      <c r="A164" s="15"/>
      <c r="B164" s="15"/>
      <c r="C164" s="15"/>
      <c r="D164" s="15"/>
      <c r="E164" s="15"/>
      <c r="F164" s="15"/>
      <c r="G164" s="15"/>
      <c r="H164" s="15"/>
      <c r="I164" s="15"/>
      <c r="J164" s="15"/>
      <c r="K164" s="15"/>
      <c r="L164" s="15"/>
      <c r="M164" s="15"/>
      <c r="N164" s="16"/>
      <c r="O164" s="16"/>
      <c r="P164" s="16"/>
      <c r="Q164" s="17"/>
      <c r="R164" s="17"/>
      <c r="S164" s="17"/>
      <c r="T164" s="17"/>
      <c r="U164" s="17"/>
      <c r="V164" s="17"/>
      <c r="W164" s="17"/>
      <c r="X164" s="17"/>
      <c r="Y164" s="17"/>
      <c r="Z164" s="7" t="str">
        <f aca="false">IF(COUNT(S164:T164)&lt;&gt;2,"",SUM(S164:T164))</f>
        <v/>
      </c>
      <c r="AA164" s="18" t="str">
        <f aca="false">IF(OR(NOT(ISNUMBER(Z164)),NOT(ISNUMBER(R164)),R164&lt;=0),"",Z164/R164)</f>
        <v/>
      </c>
      <c r="AB164" s="18" t="str">
        <f aca="false">IF(OR(COUNT(R164,V164)&lt;&gt;2,R164&lt;=0),"",V164/R164-1)</f>
        <v/>
      </c>
      <c r="AC164" s="19" t="str">
        <f aca="false">IF(COUNT(Q164,R164)&lt;&gt;2,"",IF(OR(Q164&lt;=0,R164&lt;=0),"NM",Q164/R164))</f>
        <v/>
      </c>
      <c r="AD164" s="19" t="str">
        <f aca="false">IF(COUNT(Q164,Z164)&lt;&gt;2,"",IF(OR(Q164&lt;=0,Z164&lt;=0),"NM",Q164/Z164))</f>
        <v/>
      </c>
      <c r="AE164" s="19" t="str">
        <f aca="false">IF(COUNT(Q164,U164)&lt;&gt;2,"",IF(OR(Q164&lt;=0,U164&lt;=0),"NM",Q164/U164))</f>
        <v/>
      </c>
      <c r="AF164" s="19" t="str">
        <f aca="false">IF(COUNT(Q164,V164)&lt;&gt;2,"",IF(OR(Q164&lt;=0,V164&lt;=0),"NM",Q164/V164))</f>
        <v/>
      </c>
      <c r="AG164" s="19" t="str">
        <f aca="false">IF(COUNT(Q164,W164)&lt;&gt;2,"",IF(OR(Q164&lt;=0,W164&lt;=0),"NM",Q164/W164))</f>
        <v/>
      </c>
      <c r="AH164" s="20" t="str">
        <f aca="false">IF(OR(NOT(ISNUMBER(Controls!$C$11)),Controls!$C$11&lt;1,Controls!$C$11&gt;5,Controls!$C$11&lt;&gt;INT(Controls!$C$11)),"",INDEX(AC164:AG164,1,Controls!$C$11))</f>
        <v/>
      </c>
      <c r="AI164" s="1" t="str">
        <f aca="false">IF(A164="","",IF(COUNTIFS($A$10:$A$309,A164)&lt;&gt;1,"Duplicate ID",IF(OR(B164&lt;&gt;Controls!$C$9,C164&lt;&gt;Controls!$C$10),"Other peer group",IF(OR(H164&lt;&gt;"Yes",G164="Excluded",G164="Adjacent",G164="Watchlist"),"Excluded",IF(OR(I164&lt;&gt;"Yes",D164="",E164="",J164="",K164="",L164="",X164="",Controls!$C$10="",Controls!$C$8="",Controls!$C$20="",Controls!$C$21="",M164&lt;&gt;Controls!$C$8,NOT(ISNUMBER(N164)),N164&lt;=0,N164&lt;&gt;Controls!$C$7,NOT(ISNUMBER(O164)),O164&gt;N164,AND(Controls!$C$11&gt;=4,OR(NOT(ISNUMBER(P164)),P164&lt;=N164)),AND(Controls!$C$11=2,T164&lt;&gt;0,Y164=""),AND(G164&lt;&gt;"Core",G164&lt;&gt;"Secondary")),"Review inputs / basis",IF(NOT(ISNUMBER(AH164)),"Missing / NM metric","Eligible"))))))</f>
        <v/>
      </c>
      <c r="AJ164" s="20" t="str">
        <f aca="false">IF(AND(AI164="Eligible",G164="Core"),AH164,"")</f>
        <v/>
      </c>
      <c r="AK164" s="20" t="str">
        <f aca="false">IF(AI164="Eligible",AH164,"")</f>
        <v/>
      </c>
      <c r="AL164" s="1" t="str">
        <f aca="false">IF(NOT(ISNUMBER(AJ164)),"",IF($A$6&lt;5,"Fewer than 5 core",IF(OR(AJ164&lt;$B$6-1.5*($D$6-$B$6),AJ164&gt;$D$6+1.5*($D$6-$B$6)),"Review outlier","Within IQR fences")))</f>
        <v/>
      </c>
      <c r="AM164" s="1"/>
      <c r="AN164" s="1"/>
      <c r="AO164" s="1"/>
      <c r="AP164" s="1"/>
    </row>
    <row r="165" customFormat="false" ht="24.75" hidden="false" customHeight="true" outlineLevel="0" collapsed="false">
      <c r="A165" s="15"/>
      <c r="B165" s="15"/>
      <c r="C165" s="15"/>
      <c r="D165" s="15"/>
      <c r="E165" s="15"/>
      <c r="F165" s="15"/>
      <c r="G165" s="15"/>
      <c r="H165" s="15"/>
      <c r="I165" s="15"/>
      <c r="J165" s="15"/>
      <c r="K165" s="15"/>
      <c r="L165" s="15"/>
      <c r="M165" s="15"/>
      <c r="N165" s="16"/>
      <c r="O165" s="16"/>
      <c r="P165" s="16"/>
      <c r="Q165" s="17"/>
      <c r="R165" s="17"/>
      <c r="S165" s="17"/>
      <c r="T165" s="17"/>
      <c r="U165" s="17"/>
      <c r="V165" s="17"/>
      <c r="W165" s="17"/>
      <c r="X165" s="17"/>
      <c r="Y165" s="17"/>
      <c r="Z165" s="7" t="str">
        <f aca="false">IF(COUNT(S165:T165)&lt;&gt;2,"",SUM(S165:T165))</f>
        <v/>
      </c>
      <c r="AA165" s="18" t="str">
        <f aca="false">IF(OR(NOT(ISNUMBER(Z165)),NOT(ISNUMBER(R165)),R165&lt;=0),"",Z165/R165)</f>
        <v/>
      </c>
      <c r="AB165" s="18" t="str">
        <f aca="false">IF(OR(COUNT(R165,V165)&lt;&gt;2,R165&lt;=0),"",V165/R165-1)</f>
        <v/>
      </c>
      <c r="AC165" s="19" t="str">
        <f aca="false">IF(COUNT(Q165,R165)&lt;&gt;2,"",IF(OR(Q165&lt;=0,R165&lt;=0),"NM",Q165/R165))</f>
        <v/>
      </c>
      <c r="AD165" s="19" t="str">
        <f aca="false">IF(COUNT(Q165,Z165)&lt;&gt;2,"",IF(OR(Q165&lt;=0,Z165&lt;=0),"NM",Q165/Z165))</f>
        <v/>
      </c>
      <c r="AE165" s="19" t="str">
        <f aca="false">IF(COUNT(Q165,U165)&lt;&gt;2,"",IF(OR(Q165&lt;=0,U165&lt;=0),"NM",Q165/U165))</f>
        <v/>
      </c>
      <c r="AF165" s="19" t="str">
        <f aca="false">IF(COUNT(Q165,V165)&lt;&gt;2,"",IF(OR(Q165&lt;=0,V165&lt;=0),"NM",Q165/V165))</f>
        <v/>
      </c>
      <c r="AG165" s="19" t="str">
        <f aca="false">IF(COUNT(Q165,W165)&lt;&gt;2,"",IF(OR(Q165&lt;=0,W165&lt;=0),"NM",Q165/W165))</f>
        <v/>
      </c>
      <c r="AH165" s="20" t="str">
        <f aca="false">IF(OR(NOT(ISNUMBER(Controls!$C$11)),Controls!$C$11&lt;1,Controls!$C$11&gt;5,Controls!$C$11&lt;&gt;INT(Controls!$C$11)),"",INDEX(AC165:AG165,1,Controls!$C$11))</f>
        <v/>
      </c>
      <c r="AI165" s="1" t="str">
        <f aca="false">IF(A165="","",IF(COUNTIFS($A$10:$A$309,A165)&lt;&gt;1,"Duplicate ID",IF(OR(B165&lt;&gt;Controls!$C$9,C165&lt;&gt;Controls!$C$10),"Other peer group",IF(OR(H165&lt;&gt;"Yes",G165="Excluded",G165="Adjacent",G165="Watchlist"),"Excluded",IF(OR(I165&lt;&gt;"Yes",D165="",E165="",J165="",K165="",L165="",X165="",Controls!$C$10="",Controls!$C$8="",Controls!$C$20="",Controls!$C$21="",M165&lt;&gt;Controls!$C$8,NOT(ISNUMBER(N165)),N165&lt;=0,N165&lt;&gt;Controls!$C$7,NOT(ISNUMBER(O165)),O165&gt;N165,AND(Controls!$C$11&gt;=4,OR(NOT(ISNUMBER(P165)),P165&lt;=N165)),AND(Controls!$C$11=2,T165&lt;&gt;0,Y165=""),AND(G165&lt;&gt;"Core",G165&lt;&gt;"Secondary")),"Review inputs / basis",IF(NOT(ISNUMBER(AH165)),"Missing / NM metric","Eligible"))))))</f>
        <v/>
      </c>
      <c r="AJ165" s="20" t="str">
        <f aca="false">IF(AND(AI165="Eligible",G165="Core"),AH165,"")</f>
        <v/>
      </c>
      <c r="AK165" s="20" t="str">
        <f aca="false">IF(AI165="Eligible",AH165,"")</f>
        <v/>
      </c>
      <c r="AL165" s="1" t="str">
        <f aca="false">IF(NOT(ISNUMBER(AJ165)),"",IF($A$6&lt;5,"Fewer than 5 core",IF(OR(AJ165&lt;$B$6-1.5*($D$6-$B$6),AJ165&gt;$D$6+1.5*($D$6-$B$6)),"Review outlier","Within IQR fences")))</f>
        <v/>
      </c>
      <c r="AM165" s="1"/>
      <c r="AN165" s="1"/>
      <c r="AO165" s="1"/>
      <c r="AP165" s="1"/>
    </row>
    <row r="166" customFormat="false" ht="24.75" hidden="false" customHeight="true" outlineLevel="0" collapsed="false">
      <c r="A166" s="15"/>
      <c r="B166" s="15"/>
      <c r="C166" s="15"/>
      <c r="D166" s="15"/>
      <c r="E166" s="15"/>
      <c r="F166" s="15"/>
      <c r="G166" s="15"/>
      <c r="H166" s="15"/>
      <c r="I166" s="15"/>
      <c r="J166" s="15"/>
      <c r="K166" s="15"/>
      <c r="L166" s="15"/>
      <c r="M166" s="15"/>
      <c r="N166" s="16"/>
      <c r="O166" s="16"/>
      <c r="P166" s="16"/>
      <c r="Q166" s="17"/>
      <c r="R166" s="17"/>
      <c r="S166" s="17"/>
      <c r="T166" s="17"/>
      <c r="U166" s="17"/>
      <c r="V166" s="17"/>
      <c r="W166" s="17"/>
      <c r="X166" s="17"/>
      <c r="Y166" s="17"/>
      <c r="Z166" s="7" t="str">
        <f aca="false">IF(COUNT(S166:T166)&lt;&gt;2,"",SUM(S166:T166))</f>
        <v/>
      </c>
      <c r="AA166" s="18" t="str">
        <f aca="false">IF(OR(NOT(ISNUMBER(Z166)),NOT(ISNUMBER(R166)),R166&lt;=0),"",Z166/R166)</f>
        <v/>
      </c>
      <c r="AB166" s="18" t="str">
        <f aca="false">IF(OR(COUNT(R166,V166)&lt;&gt;2,R166&lt;=0),"",V166/R166-1)</f>
        <v/>
      </c>
      <c r="AC166" s="19" t="str">
        <f aca="false">IF(COUNT(Q166,R166)&lt;&gt;2,"",IF(OR(Q166&lt;=0,R166&lt;=0),"NM",Q166/R166))</f>
        <v/>
      </c>
      <c r="AD166" s="19" t="str">
        <f aca="false">IF(COUNT(Q166,Z166)&lt;&gt;2,"",IF(OR(Q166&lt;=0,Z166&lt;=0),"NM",Q166/Z166))</f>
        <v/>
      </c>
      <c r="AE166" s="19" t="str">
        <f aca="false">IF(COUNT(Q166,U166)&lt;&gt;2,"",IF(OR(Q166&lt;=0,U166&lt;=0),"NM",Q166/U166))</f>
        <v/>
      </c>
      <c r="AF166" s="19" t="str">
        <f aca="false">IF(COUNT(Q166,V166)&lt;&gt;2,"",IF(OR(Q166&lt;=0,V166&lt;=0),"NM",Q166/V166))</f>
        <v/>
      </c>
      <c r="AG166" s="19" t="str">
        <f aca="false">IF(COUNT(Q166,W166)&lt;&gt;2,"",IF(OR(Q166&lt;=0,W166&lt;=0),"NM",Q166/W166))</f>
        <v/>
      </c>
      <c r="AH166" s="20" t="str">
        <f aca="false">IF(OR(NOT(ISNUMBER(Controls!$C$11)),Controls!$C$11&lt;1,Controls!$C$11&gt;5,Controls!$C$11&lt;&gt;INT(Controls!$C$11)),"",INDEX(AC166:AG166,1,Controls!$C$11))</f>
        <v/>
      </c>
      <c r="AI166" s="1" t="str">
        <f aca="false">IF(A166="","",IF(COUNTIFS($A$10:$A$309,A166)&lt;&gt;1,"Duplicate ID",IF(OR(B166&lt;&gt;Controls!$C$9,C166&lt;&gt;Controls!$C$10),"Other peer group",IF(OR(H166&lt;&gt;"Yes",G166="Excluded",G166="Adjacent",G166="Watchlist"),"Excluded",IF(OR(I166&lt;&gt;"Yes",D166="",E166="",J166="",K166="",L166="",X166="",Controls!$C$10="",Controls!$C$8="",Controls!$C$20="",Controls!$C$21="",M166&lt;&gt;Controls!$C$8,NOT(ISNUMBER(N166)),N166&lt;=0,N166&lt;&gt;Controls!$C$7,NOT(ISNUMBER(O166)),O166&gt;N166,AND(Controls!$C$11&gt;=4,OR(NOT(ISNUMBER(P166)),P166&lt;=N166)),AND(Controls!$C$11=2,T166&lt;&gt;0,Y166=""),AND(G166&lt;&gt;"Core",G166&lt;&gt;"Secondary")),"Review inputs / basis",IF(NOT(ISNUMBER(AH166)),"Missing / NM metric","Eligible"))))))</f>
        <v/>
      </c>
      <c r="AJ166" s="20" t="str">
        <f aca="false">IF(AND(AI166="Eligible",G166="Core"),AH166,"")</f>
        <v/>
      </c>
      <c r="AK166" s="20" t="str">
        <f aca="false">IF(AI166="Eligible",AH166,"")</f>
        <v/>
      </c>
      <c r="AL166" s="1" t="str">
        <f aca="false">IF(NOT(ISNUMBER(AJ166)),"",IF($A$6&lt;5,"Fewer than 5 core",IF(OR(AJ166&lt;$B$6-1.5*($D$6-$B$6),AJ166&gt;$D$6+1.5*($D$6-$B$6)),"Review outlier","Within IQR fences")))</f>
        <v/>
      </c>
      <c r="AM166" s="1"/>
      <c r="AN166" s="1"/>
      <c r="AO166" s="1"/>
      <c r="AP166" s="1"/>
    </row>
    <row r="167" customFormat="false" ht="24.75" hidden="false" customHeight="true" outlineLevel="0" collapsed="false">
      <c r="A167" s="15"/>
      <c r="B167" s="15"/>
      <c r="C167" s="15"/>
      <c r="D167" s="15"/>
      <c r="E167" s="15"/>
      <c r="F167" s="15"/>
      <c r="G167" s="15"/>
      <c r="H167" s="15"/>
      <c r="I167" s="15"/>
      <c r="J167" s="15"/>
      <c r="K167" s="15"/>
      <c r="L167" s="15"/>
      <c r="M167" s="15"/>
      <c r="N167" s="16"/>
      <c r="O167" s="16"/>
      <c r="P167" s="16"/>
      <c r="Q167" s="17"/>
      <c r="R167" s="17"/>
      <c r="S167" s="17"/>
      <c r="T167" s="17"/>
      <c r="U167" s="17"/>
      <c r="V167" s="17"/>
      <c r="W167" s="17"/>
      <c r="X167" s="17"/>
      <c r="Y167" s="17"/>
      <c r="Z167" s="7" t="str">
        <f aca="false">IF(COUNT(S167:T167)&lt;&gt;2,"",SUM(S167:T167))</f>
        <v/>
      </c>
      <c r="AA167" s="18" t="str">
        <f aca="false">IF(OR(NOT(ISNUMBER(Z167)),NOT(ISNUMBER(R167)),R167&lt;=0),"",Z167/R167)</f>
        <v/>
      </c>
      <c r="AB167" s="18" t="str">
        <f aca="false">IF(OR(COUNT(R167,V167)&lt;&gt;2,R167&lt;=0),"",V167/R167-1)</f>
        <v/>
      </c>
      <c r="AC167" s="19" t="str">
        <f aca="false">IF(COUNT(Q167,R167)&lt;&gt;2,"",IF(OR(Q167&lt;=0,R167&lt;=0),"NM",Q167/R167))</f>
        <v/>
      </c>
      <c r="AD167" s="19" t="str">
        <f aca="false">IF(COUNT(Q167,Z167)&lt;&gt;2,"",IF(OR(Q167&lt;=0,Z167&lt;=0),"NM",Q167/Z167))</f>
        <v/>
      </c>
      <c r="AE167" s="19" t="str">
        <f aca="false">IF(COUNT(Q167,U167)&lt;&gt;2,"",IF(OR(Q167&lt;=0,U167&lt;=0),"NM",Q167/U167))</f>
        <v/>
      </c>
      <c r="AF167" s="19" t="str">
        <f aca="false">IF(COUNT(Q167,V167)&lt;&gt;2,"",IF(OR(Q167&lt;=0,V167&lt;=0),"NM",Q167/V167))</f>
        <v/>
      </c>
      <c r="AG167" s="19" t="str">
        <f aca="false">IF(COUNT(Q167,W167)&lt;&gt;2,"",IF(OR(Q167&lt;=0,W167&lt;=0),"NM",Q167/W167))</f>
        <v/>
      </c>
      <c r="AH167" s="20" t="str">
        <f aca="false">IF(OR(NOT(ISNUMBER(Controls!$C$11)),Controls!$C$11&lt;1,Controls!$C$11&gt;5,Controls!$C$11&lt;&gt;INT(Controls!$C$11)),"",INDEX(AC167:AG167,1,Controls!$C$11))</f>
        <v/>
      </c>
      <c r="AI167" s="1" t="str">
        <f aca="false">IF(A167="","",IF(COUNTIFS($A$10:$A$309,A167)&lt;&gt;1,"Duplicate ID",IF(OR(B167&lt;&gt;Controls!$C$9,C167&lt;&gt;Controls!$C$10),"Other peer group",IF(OR(H167&lt;&gt;"Yes",G167="Excluded",G167="Adjacent",G167="Watchlist"),"Excluded",IF(OR(I167&lt;&gt;"Yes",D167="",E167="",J167="",K167="",L167="",X167="",Controls!$C$10="",Controls!$C$8="",Controls!$C$20="",Controls!$C$21="",M167&lt;&gt;Controls!$C$8,NOT(ISNUMBER(N167)),N167&lt;=0,N167&lt;&gt;Controls!$C$7,NOT(ISNUMBER(O167)),O167&gt;N167,AND(Controls!$C$11&gt;=4,OR(NOT(ISNUMBER(P167)),P167&lt;=N167)),AND(Controls!$C$11=2,T167&lt;&gt;0,Y167=""),AND(G167&lt;&gt;"Core",G167&lt;&gt;"Secondary")),"Review inputs / basis",IF(NOT(ISNUMBER(AH167)),"Missing / NM metric","Eligible"))))))</f>
        <v/>
      </c>
      <c r="AJ167" s="20" t="str">
        <f aca="false">IF(AND(AI167="Eligible",G167="Core"),AH167,"")</f>
        <v/>
      </c>
      <c r="AK167" s="20" t="str">
        <f aca="false">IF(AI167="Eligible",AH167,"")</f>
        <v/>
      </c>
      <c r="AL167" s="1" t="str">
        <f aca="false">IF(NOT(ISNUMBER(AJ167)),"",IF($A$6&lt;5,"Fewer than 5 core",IF(OR(AJ167&lt;$B$6-1.5*($D$6-$B$6),AJ167&gt;$D$6+1.5*($D$6-$B$6)),"Review outlier","Within IQR fences")))</f>
        <v/>
      </c>
      <c r="AM167" s="1"/>
      <c r="AN167" s="1"/>
      <c r="AO167" s="1"/>
      <c r="AP167" s="1"/>
    </row>
    <row r="168" customFormat="false" ht="24.75" hidden="false" customHeight="true" outlineLevel="0" collapsed="false">
      <c r="A168" s="15"/>
      <c r="B168" s="15"/>
      <c r="C168" s="15"/>
      <c r="D168" s="15"/>
      <c r="E168" s="15"/>
      <c r="F168" s="15"/>
      <c r="G168" s="15"/>
      <c r="H168" s="15"/>
      <c r="I168" s="15"/>
      <c r="J168" s="15"/>
      <c r="K168" s="15"/>
      <c r="L168" s="15"/>
      <c r="M168" s="15"/>
      <c r="N168" s="16"/>
      <c r="O168" s="16"/>
      <c r="P168" s="16"/>
      <c r="Q168" s="17"/>
      <c r="R168" s="17"/>
      <c r="S168" s="17"/>
      <c r="T168" s="17"/>
      <c r="U168" s="17"/>
      <c r="V168" s="17"/>
      <c r="W168" s="17"/>
      <c r="X168" s="17"/>
      <c r="Y168" s="17"/>
      <c r="Z168" s="7" t="str">
        <f aca="false">IF(COUNT(S168:T168)&lt;&gt;2,"",SUM(S168:T168))</f>
        <v/>
      </c>
      <c r="AA168" s="18" t="str">
        <f aca="false">IF(OR(NOT(ISNUMBER(Z168)),NOT(ISNUMBER(R168)),R168&lt;=0),"",Z168/R168)</f>
        <v/>
      </c>
      <c r="AB168" s="18" t="str">
        <f aca="false">IF(OR(COUNT(R168,V168)&lt;&gt;2,R168&lt;=0),"",V168/R168-1)</f>
        <v/>
      </c>
      <c r="AC168" s="19" t="str">
        <f aca="false">IF(COUNT(Q168,R168)&lt;&gt;2,"",IF(OR(Q168&lt;=0,R168&lt;=0),"NM",Q168/R168))</f>
        <v/>
      </c>
      <c r="AD168" s="19" t="str">
        <f aca="false">IF(COUNT(Q168,Z168)&lt;&gt;2,"",IF(OR(Q168&lt;=0,Z168&lt;=0),"NM",Q168/Z168))</f>
        <v/>
      </c>
      <c r="AE168" s="19" t="str">
        <f aca="false">IF(COUNT(Q168,U168)&lt;&gt;2,"",IF(OR(Q168&lt;=0,U168&lt;=0),"NM",Q168/U168))</f>
        <v/>
      </c>
      <c r="AF168" s="19" t="str">
        <f aca="false">IF(COUNT(Q168,V168)&lt;&gt;2,"",IF(OR(Q168&lt;=0,V168&lt;=0),"NM",Q168/V168))</f>
        <v/>
      </c>
      <c r="AG168" s="19" t="str">
        <f aca="false">IF(COUNT(Q168,W168)&lt;&gt;2,"",IF(OR(Q168&lt;=0,W168&lt;=0),"NM",Q168/W168))</f>
        <v/>
      </c>
      <c r="AH168" s="20" t="str">
        <f aca="false">IF(OR(NOT(ISNUMBER(Controls!$C$11)),Controls!$C$11&lt;1,Controls!$C$11&gt;5,Controls!$C$11&lt;&gt;INT(Controls!$C$11)),"",INDEX(AC168:AG168,1,Controls!$C$11))</f>
        <v/>
      </c>
      <c r="AI168" s="1" t="str">
        <f aca="false">IF(A168="","",IF(COUNTIFS($A$10:$A$309,A168)&lt;&gt;1,"Duplicate ID",IF(OR(B168&lt;&gt;Controls!$C$9,C168&lt;&gt;Controls!$C$10),"Other peer group",IF(OR(H168&lt;&gt;"Yes",G168="Excluded",G168="Adjacent",G168="Watchlist"),"Excluded",IF(OR(I168&lt;&gt;"Yes",D168="",E168="",J168="",K168="",L168="",X168="",Controls!$C$10="",Controls!$C$8="",Controls!$C$20="",Controls!$C$21="",M168&lt;&gt;Controls!$C$8,NOT(ISNUMBER(N168)),N168&lt;=0,N168&lt;&gt;Controls!$C$7,NOT(ISNUMBER(O168)),O168&gt;N168,AND(Controls!$C$11&gt;=4,OR(NOT(ISNUMBER(P168)),P168&lt;=N168)),AND(Controls!$C$11=2,T168&lt;&gt;0,Y168=""),AND(G168&lt;&gt;"Core",G168&lt;&gt;"Secondary")),"Review inputs / basis",IF(NOT(ISNUMBER(AH168)),"Missing / NM metric","Eligible"))))))</f>
        <v/>
      </c>
      <c r="AJ168" s="20" t="str">
        <f aca="false">IF(AND(AI168="Eligible",G168="Core"),AH168,"")</f>
        <v/>
      </c>
      <c r="AK168" s="20" t="str">
        <f aca="false">IF(AI168="Eligible",AH168,"")</f>
        <v/>
      </c>
      <c r="AL168" s="1" t="str">
        <f aca="false">IF(NOT(ISNUMBER(AJ168)),"",IF($A$6&lt;5,"Fewer than 5 core",IF(OR(AJ168&lt;$B$6-1.5*($D$6-$B$6),AJ168&gt;$D$6+1.5*($D$6-$B$6)),"Review outlier","Within IQR fences")))</f>
        <v/>
      </c>
      <c r="AM168" s="1"/>
      <c r="AN168" s="1"/>
      <c r="AO168" s="1"/>
      <c r="AP168" s="1"/>
    </row>
    <row r="169" customFormat="false" ht="24.75" hidden="false" customHeight="true" outlineLevel="0" collapsed="false">
      <c r="A169" s="15"/>
      <c r="B169" s="15"/>
      <c r="C169" s="15"/>
      <c r="D169" s="15"/>
      <c r="E169" s="15"/>
      <c r="F169" s="15"/>
      <c r="G169" s="15"/>
      <c r="H169" s="15"/>
      <c r="I169" s="15"/>
      <c r="J169" s="15"/>
      <c r="K169" s="15"/>
      <c r="L169" s="15"/>
      <c r="M169" s="15"/>
      <c r="N169" s="16"/>
      <c r="O169" s="16"/>
      <c r="P169" s="16"/>
      <c r="Q169" s="17"/>
      <c r="R169" s="17"/>
      <c r="S169" s="17"/>
      <c r="T169" s="17"/>
      <c r="U169" s="17"/>
      <c r="V169" s="17"/>
      <c r="W169" s="17"/>
      <c r="X169" s="17"/>
      <c r="Y169" s="17"/>
      <c r="Z169" s="7" t="str">
        <f aca="false">IF(COUNT(S169:T169)&lt;&gt;2,"",SUM(S169:T169))</f>
        <v/>
      </c>
      <c r="AA169" s="18" t="str">
        <f aca="false">IF(OR(NOT(ISNUMBER(Z169)),NOT(ISNUMBER(R169)),R169&lt;=0),"",Z169/R169)</f>
        <v/>
      </c>
      <c r="AB169" s="18" t="str">
        <f aca="false">IF(OR(COUNT(R169,V169)&lt;&gt;2,R169&lt;=0),"",V169/R169-1)</f>
        <v/>
      </c>
      <c r="AC169" s="19" t="str">
        <f aca="false">IF(COUNT(Q169,R169)&lt;&gt;2,"",IF(OR(Q169&lt;=0,R169&lt;=0),"NM",Q169/R169))</f>
        <v/>
      </c>
      <c r="AD169" s="19" t="str">
        <f aca="false">IF(COUNT(Q169,Z169)&lt;&gt;2,"",IF(OR(Q169&lt;=0,Z169&lt;=0),"NM",Q169/Z169))</f>
        <v/>
      </c>
      <c r="AE169" s="19" t="str">
        <f aca="false">IF(COUNT(Q169,U169)&lt;&gt;2,"",IF(OR(Q169&lt;=0,U169&lt;=0),"NM",Q169/U169))</f>
        <v/>
      </c>
      <c r="AF169" s="19" t="str">
        <f aca="false">IF(COUNT(Q169,V169)&lt;&gt;2,"",IF(OR(Q169&lt;=0,V169&lt;=0),"NM",Q169/V169))</f>
        <v/>
      </c>
      <c r="AG169" s="19" t="str">
        <f aca="false">IF(COUNT(Q169,W169)&lt;&gt;2,"",IF(OR(Q169&lt;=0,W169&lt;=0),"NM",Q169/W169))</f>
        <v/>
      </c>
      <c r="AH169" s="20" t="str">
        <f aca="false">IF(OR(NOT(ISNUMBER(Controls!$C$11)),Controls!$C$11&lt;1,Controls!$C$11&gt;5,Controls!$C$11&lt;&gt;INT(Controls!$C$11)),"",INDEX(AC169:AG169,1,Controls!$C$11))</f>
        <v/>
      </c>
      <c r="AI169" s="1" t="str">
        <f aca="false">IF(A169="","",IF(COUNTIFS($A$10:$A$309,A169)&lt;&gt;1,"Duplicate ID",IF(OR(B169&lt;&gt;Controls!$C$9,C169&lt;&gt;Controls!$C$10),"Other peer group",IF(OR(H169&lt;&gt;"Yes",G169="Excluded",G169="Adjacent",G169="Watchlist"),"Excluded",IF(OR(I169&lt;&gt;"Yes",D169="",E169="",J169="",K169="",L169="",X169="",Controls!$C$10="",Controls!$C$8="",Controls!$C$20="",Controls!$C$21="",M169&lt;&gt;Controls!$C$8,NOT(ISNUMBER(N169)),N169&lt;=0,N169&lt;&gt;Controls!$C$7,NOT(ISNUMBER(O169)),O169&gt;N169,AND(Controls!$C$11&gt;=4,OR(NOT(ISNUMBER(P169)),P169&lt;=N169)),AND(Controls!$C$11=2,T169&lt;&gt;0,Y169=""),AND(G169&lt;&gt;"Core",G169&lt;&gt;"Secondary")),"Review inputs / basis",IF(NOT(ISNUMBER(AH169)),"Missing / NM metric","Eligible"))))))</f>
        <v/>
      </c>
      <c r="AJ169" s="20" t="str">
        <f aca="false">IF(AND(AI169="Eligible",G169="Core"),AH169,"")</f>
        <v/>
      </c>
      <c r="AK169" s="20" t="str">
        <f aca="false">IF(AI169="Eligible",AH169,"")</f>
        <v/>
      </c>
      <c r="AL169" s="1" t="str">
        <f aca="false">IF(NOT(ISNUMBER(AJ169)),"",IF($A$6&lt;5,"Fewer than 5 core",IF(OR(AJ169&lt;$B$6-1.5*($D$6-$B$6),AJ169&gt;$D$6+1.5*($D$6-$B$6)),"Review outlier","Within IQR fences")))</f>
        <v/>
      </c>
      <c r="AM169" s="1"/>
      <c r="AN169" s="1"/>
      <c r="AO169" s="1"/>
      <c r="AP169" s="1"/>
    </row>
    <row r="170" customFormat="false" ht="24.75" hidden="false" customHeight="true" outlineLevel="0" collapsed="false">
      <c r="A170" s="15"/>
      <c r="B170" s="15"/>
      <c r="C170" s="15"/>
      <c r="D170" s="15"/>
      <c r="E170" s="15"/>
      <c r="F170" s="15"/>
      <c r="G170" s="15"/>
      <c r="H170" s="15"/>
      <c r="I170" s="15"/>
      <c r="J170" s="15"/>
      <c r="K170" s="15"/>
      <c r="L170" s="15"/>
      <c r="M170" s="15"/>
      <c r="N170" s="16"/>
      <c r="O170" s="16"/>
      <c r="P170" s="16"/>
      <c r="Q170" s="17"/>
      <c r="R170" s="17"/>
      <c r="S170" s="17"/>
      <c r="T170" s="17"/>
      <c r="U170" s="17"/>
      <c r="V170" s="17"/>
      <c r="W170" s="17"/>
      <c r="X170" s="17"/>
      <c r="Y170" s="17"/>
      <c r="Z170" s="7" t="str">
        <f aca="false">IF(COUNT(S170:T170)&lt;&gt;2,"",SUM(S170:T170))</f>
        <v/>
      </c>
      <c r="AA170" s="18" t="str">
        <f aca="false">IF(OR(NOT(ISNUMBER(Z170)),NOT(ISNUMBER(R170)),R170&lt;=0),"",Z170/R170)</f>
        <v/>
      </c>
      <c r="AB170" s="18" t="str">
        <f aca="false">IF(OR(COUNT(R170,V170)&lt;&gt;2,R170&lt;=0),"",V170/R170-1)</f>
        <v/>
      </c>
      <c r="AC170" s="19" t="str">
        <f aca="false">IF(COUNT(Q170,R170)&lt;&gt;2,"",IF(OR(Q170&lt;=0,R170&lt;=0),"NM",Q170/R170))</f>
        <v/>
      </c>
      <c r="AD170" s="19" t="str">
        <f aca="false">IF(COUNT(Q170,Z170)&lt;&gt;2,"",IF(OR(Q170&lt;=0,Z170&lt;=0),"NM",Q170/Z170))</f>
        <v/>
      </c>
      <c r="AE170" s="19" t="str">
        <f aca="false">IF(COUNT(Q170,U170)&lt;&gt;2,"",IF(OR(Q170&lt;=0,U170&lt;=0),"NM",Q170/U170))</f>
        <v/>
      </c>
      <c r="AF170" s="19" t="str">
        <f aca="false">IF(COUNT(Q170,V170)&lt;&gt;2,"",IF(OR(Q170&lt;=0,V170&lt;=0),"NM",Q170/V170))</f>
        <v/>
      </c>
      <c r="AG170" s="19" t="str">
        <f aca="false">IF(COUNT(Q170,W170)&lt;&gt;2,"",IF(OR(Q170&lt;=0,W170&lt;=0),"NM",Q170/W170))</f>
        <v/>
      </c>
      <c r="AH170" s="20" t="str">
        <f aca="false">IF(OR(NOT(ISNUMBER(Controls!$C$11)),Controls!$C$11&lt;1,Controls!$C$11&gt;5,Controls!$C$11&lt;&gt;INT(Controls!$C$11)),"",INDEX(AC170:AG170,1,Controls!$C$11))</f>
        <v/>
      </c>
      <c r="AI170" s="1" t="str">
        <f aca="false">IF(A170="","",IF(COUNTIFS($A$10:$A$309,A170)&lt;&gt;1,"Duplicate ID",IF(OR(B170&lt;&gt;Controls!$C$9,C170&lt;&gt;Controls!$C$10),"Other peer group",IF(OR(H170&lt;&gt;"Yes",G170="Excluded",G170="Adjacent",G170="Watchlist"),"Excluded",IF(OR(I170&lt;&gt;"Yes",D170="",E170="",J170="",K170="",L170="",X170="",Controls!$C$10="",Controls!$C$8="",Controls!$C$20="",Controls!$C$21="",M170&lt;&gt;Controls!$C$8,NOT(ISNUMBER(N170)),N170&lt;=0,N170&lt;&gt;Controls!$C$7,NOT(ISNUMBER(O170)),O170&gt;N170,AND(Controls!$C$11&gt;=4,OR(NOT(ISNUMBER(P170)),P170&lt;=N170)),AND(Controls!$C$11=2,T170&lt;&gt;0,Y170=""),AND(G170&lt;&gt;"Core",G170&lt;&gt;"Secondary")),"Review inputs / basis",IF(NOT(ISNUMBER(AH170)),"Missing / NM metric","Eligible"))))))</f>
        <v/>
      </c>
      <c r="AJ170" s="20" t="str">
        <f aca="false">IF(AND(AI170="Eligible",G170="Core"),AH170,"")</f>
        <v/>
      </c>
      <c r="AK170" s="20" t="str">
        <f aca="false">IF(AI170="Eligible",AH170,"")</f>
        <v/>
      </c>
      <c r="AL170" s="1" t="str">
        <f aca="false">IF(NOT(ISNUMBER(AJ170)),"",IF($A$6&lt;5,"Fewer than 5 core",IF(OR(AJ170&lt;$B$6-1.5*($D$6-$B$6),AJ170&gt;$D$6+1.5*($D$6-$B$6)),"Review outlier","Within IQR fences")))</f>
        <v/>
      </c>
      <c r="AM170" s="1"/>
      <c r="AN170" s="1"/>
      <c r="AO170" s="1"/>
      <c r="AP170" s="1"/>
    </row>
    <row r="171" customFormat="false" ht="24.75" hidden="false" customHeight="true" outlineLevel="0" collapsed="false">
      <c r="A171" s="15"/>
      <c r="B171" s="15"/>
      <c r="C171" s="15"/>
      <c r="D171" s="15"/>
      <c r="E171" s="15"/>
      <c r="F171" s="15"/>
      <c r="G171" s="15"/>
      <c r="H171" s="15"/>
      <c r="I171" s="15"/>
      <c r="J171" s="15"/>
      <c r="K171" s="15"/>
      <c r="L171" s="15"/>
      <c r="M171" s="15"/>
      <c r="N171" s="16"/>
      <c r="O171" s="16"/>
      <c r="P171" s="16"/>
      <c r="Q171" s="17"/>
      <c r="R171" s="17"/>
      <c r="S171" s="17"/>
      <c r="T171" s="17"/>
      <c r="U171" s="17"/>
      <c r="V171" s="17"/>
      <c r="W171" s="17"/>
      <c r="X171" s="17"/>
      <c r="Y171" s="17"/>
      <c r="Z171" s="7" t="str">
        <f aca="false">IF(COUNT(S171:T171)&lt;&gt;2,"",SUM(S171:T171))</f>
        <v/>
      </c>
      <c r="AA171" s="18" t="str">
        <f aca="false">IF(OR(NOT(ISNUMBER(Z171)),NOT(ISNUMBER(R171)),R171&lt;=0),"",Z171/R171)</f>
        <v/>
      </c>
      <c r="AB171" s="18" t="str">
        <f aca="false">IF(OR(COUNT(R171,V171)&lt;&gt;2,R171&lt;=0),"",V171/R171-1)</f>
        <v/>
      </c>
      <c r="AC171" s="19" t="str">
        <f aca="false">IF(COUNT(Q171,R171)&lt;&gt;2,"",IF(OR(Q171&lt;=0,R171&lt;=0),"NM",Q171/R171))</f>
        <v/>
      </c>
      <c r="AD171" s="19" t="str">
        <f aca="false">IF(COUNT(Q171,Z171)&lt;&gt;2,"",IF(OR(Q171&lt;=0,Z171&lt;=0),"NM",Q171/Z171))</f>
        <v/>
      </c>
      <c r="AE171" s="19" t="str">
        <f aca="false">IF(COUNT(Q171,U171)&lt;&gt;2,"",IF(OR(Q171&lt;=0,U171&lt;=0),"NM",Q171/U171))</f>
        <v/>
      </c>
      <c r="AF171" s="19" t="str">
        <f aca="false">IF(COUNT(Q171,V171)&lt;&gt;2,"",IF(OR(Q171&lt;=0,V171&lt;=0),"NM",Q171/V171))</f>
        <v/>
      </c>
      <c r="AG171" s="19" t="str">
        <f aca="false">IF(COUNT(Q171,W171)&lt;&gt;2,"",IF(OR(Q171&lt;=0,W171&lt;=0),"NM",Q171/W171))</f>
        <v/>
      </c>
      <c r="AH171" s="20" t="str">
        <f aca="false">IF(OR(NOT(ISNUMBER(Controls!$C$11)),Controls!$C$11&lt;1,Controls!$C$11&gt;5,Controls!$C$11&lt;&gt;INT(Controls!$C$11)),"",INDEX(AC171:AG171,1,Controls!$C$11))</f>
        <v/>
      </c>
      <c r="AI171" s="1" t="str">
        <f aca="false">IF(A171="","",IF(COUNTIFS($A$10:$A$309,A171)&lt;&gt;1,"Duplicate ID",IF(OR(B171&lt;&gt;Controls!$C$9,C171&lt;&gt;Controls!$C$10),"Other peer group",IF(OR(H171&lt;&gt;"Yes",G171="Excluded",G171="Adjacent",G171="Watchlist"),"Excluded",IF(OR(I171&lt;&gt;"Yes",D171="",E171="",J171="",K171="",L171="",X171="",Controls!$C$10="",Controls!$C$8="",Controls!$C$20="",Controls!$C$21="",M171&lt;&gt;Controls!$C$8,NOT(ISNUMBER(N171)),N171&lt;=0,N171&lt;&gt;Controls!$C$7,NOT(ISNUMBER(O171)),O171&gt;N171,AND(Controls!$C$11&gt;=4,OR(NOT(ISNUMBER(P171)),P171&lt;=N171)),AND(Controls!$C$11=2,T171&lt;&gt;0,Y171=""),AND(G171&lt;&gt;"Core",G171&lt;&gt;"Secondary")),"Review inputs / basis",IF(NOT(ISNUMBER(AH171)),"Missing / NM metric","Eligible"))))))</f>
        <v/>
      </c>
      <c r="AJ171" s="20" t="str">
        <f aca="false">IF(AND(AI171="Eligible",G171="Core"),AH171,"")</f>
        <v/>
      </c>
      <c r="AK171" s="20" t="str">
        <f aca="false">IF(AI171="Eligible",AH171,"")</f>
        <v/>
      </c>
      <c r="AL171" s="1" t="str">
        <f aca="false">IF(NOT(ISNUMBER(AJ171)),"",IF($A$6&lt;5,"Fewer than 5 core",IF(OR(AJ171&lt;$B$6-1.5*($D$6-$B$6),AJ171&gt;$D$6+1.5*($D$6-$B$6)),"Review outlier","Within IQR fences")))</f>
        <v/>
      </c>
      <c r="AM171" s="1"/>
      <c r="AN171" s="1"/>
      <c r="AO171" s="1"/>
      <c r="AP171" s="1"/>
    </row>
    <row r="172" customFormat="false" ht="24.75" hidden="false" customHeight="true" outlineLevel="0" collapsed="false">
      <c r="A172" s="15"/>
      <c r="B172" s="15"/>
      <c r="C172" s="15"/>
      <c r="D172" s="15"/>
      <c r="E172" s="15"/>
      <c r="F172" s="15"/>
      <c r="G172" s="15"/>
      <c r="H172" s="15"/>
      <c r="I172" s="15"/>
      <c r="J172" s="15"/>
      <c r="K172" s="15"/>
      <c r="L172" s="15"/>
      <c r="M172" s="15"/>
      <c r="N172" s="16"/>
      <c r="O172" s="16"/>
      <c r="P172" s="16"/>
      <c r="Q172" s="17"/>
      <c r="R172" s="17"/>
      <c r="S172" s="17"/>
      <c r="T172" s="17"/>
      <c r="U172" s="17"/>
      <c r="V172" s="17"/>
      <c r="W172" s="17"/>
      <c r="X172" s="17"/>
      <c r="Y172" s="17"/>
      <c r="Z172" s="7" t="str">
        <f aca="false">IF(COUNT(S172:T172)&lt;&gt;2,"",SUM(S172:T172))</f>
        <v/>
      </c>
      <c r="AA172" s="18" t="str">
        <f aca="false">IF(OR(NOT(ISNUMBER(Z172)),NOT(ISNUMBER(R172)),R172&lt;=0),"",Z172/R172)</f>
        <v/>
      </c>
      <c r="AB172" s="18" t="str">
        <f aca="false">IF(OR(COUNT(R172,V172)&lt;&gt;2,R172&lt;=0),"",V172/R172-1)</f>
        <v/>
      </c>
      <c r="AC172" s="19" t="str">
        <f aca="false">IF(COUNT(Q172,R172)&lt;&gt;2,"",IF(OR(Q172&lt;=0,R172&lt;=0),"NM",Q172/R172))</f>
        <v/>
      </c>
      <c r="AD172" s="19" t="str">
        <f aca="false">IF(COUNT(Q172,Z172)&lt;&gt;2,"",IF(OR(Q172&lt;=0,Z172&lt;=0),"NM",Q172/Z172))</f>
        <v/>
      </c>
      <c r="AE172" s="19" t="str">
        <f aca="false">IF(COUNT(Q172,U172)&lt;&gt;2,"",IF(OR(Q172&lt;=0,U172&lt;=0),"NM",Q172/U172))</f>
        <v/>
      </c>
      <c r="AF172" s="19" t="str">
        <f aca="false">IF(COUNT(Q172,V172)&lt;&gt;2,"",IF(OR(Q172&lt;=0,V172&lt;=0),"NM",Q172/V172))</f>
        <v/>
      </c>
      <c r="AG172" s="19" t="str">
        <f aca="false">IF(COUNT(Q172,W172)&lt;&gt;2,"",IF(OR(Q172&lt;=0,W172&lt;=0),"NM",Q172/W172))</f>
        <v/>
      </c>
      <c r="AH172" s="20" t="str">
        <f aca="false">IF(OR(NOT(ISNUMBER(Controls!$C$11)),Controls!$C$11&lt;1,Controls!$C$11&gt;5,Controls!$C$11&lt;&gt;INT(Controls!$C$11)),"",INDEX(AC172:AG172,1,Controls!$C$11))</f>
        <v/>
      </c>
      <c r="AI172" s="1" t="str">
        <f aca="false">IF(A172="","",IF(COUNTIFS($A$10:$A$309,A172)&lt;&gt;1,"Duplicate ID",IF(OR(B172&lt;&gt;Controls!$C$9,C172&lt;&gt;Controls!$C$10),"Other peer group",IF(OR(H172&lt;&gt;"Yes",G172="Excluded",G172="Adjacent",G172="Watchlist"),"Excluded",IF(OR(I172&lt;&gt;"Yes",D172="",E172="",J172="",K172="",L172="",X172="",Controls!$C$10="",Controls!$C$8="",Controls!$C$20="",Controls!$C$21="",M172&lt;&gt;Controls!$C$8,NOT(ISNUMBER(N172)),N172&lt;=0,N172&lt;&gt;Controls!$C$7,NOT(ISNUMBER(O172)),O172&gt;N172,AND(Controls!$C$11&gt;=4,OR(NOT(ISNUMBER(P172)),P172&lt;=N172)),AND(Controls!$C$11=2,T172&lt;&gt;0,Y172=""),AND(G172&lt;&gt;"Core",G172&lt;&gt;"Secondary")),"Review inputs / basis",IF(NOT(ISNUMBER(AH172)),"Missing / NM metric","Eligible"))))))</f>
        <v/>
      </c>
      <c r="AJ172" s="20" t="str">
        <f aca="false">IF(AND(AI172="Eligible",G172="Core"),AH172,"")</f>
        <v/>
      </c>
      <c r="AK172" s="20" t="str">
        <f aca="false">IF(AI172="Eligible",AH172,"")</f>
        <v/>
      </c>
      <c r="AL172" s="1" t="str">
        <f aca="false">IF(NOT(ISNUMBER(AJ172)),"",IF($A$6&lt;5,"Fewer than 5 core",IF(OR(AJ172&lt;$B$6-1.5*($D$6-$B$6),AJ172&gt;$D$6+1.5*($D$6-$B$6)),"Review outlier","Within IQR fences")))</f>
        <v/>
      </c>
      <c r="AM172" s="1"/>
      <c r="AN172" s="1"/>
      <c r="AO172" s="1"/>
      <c r="AP172" s="1"/>
    </row>
    <row r="173" customFormat="false" ht="24.75" hidden="false" customHeight="true" outlineLevel="0" collapsed="false">
      <c r="A173" s="15"/>
      <c r="B173" s="15"/>
      <c r="C173" s="15"/>
      <c r="D173" s="15"/>
      <c r="E173" s="15"/>
      <c r="F173" s="15"/>
      <c r="G173" s="15"/>
      <c r="H173" s="15"/>
      <c r="I173" s="15"/>
      <c r="J173" s="15"/>
      <c r="K173" s="15"/>
      <c r="L173" s="15"/>
      <c r="M173" s="15"/>
      <c r="N173" s="16"/>
      <c r="O173" s="16"/>
      <c r="P173" s="16"/>
      <c r="Q173" s="17"/>
      <c r="R173" s="17"/>
      <c r="S173" s="17"/>
      <c r="T173" s="17"/>
      <c r="U173" s="17"/>
      <c r="V173" s="17"/>
      <c r="W173" s="17"/>
      <c r="X173" s="17"/>
      <c r="Y173" s="17"/>
      <c r="Z173" s="7" t="str">
        <f aca="false">IF(COUNT(S173:T173)&lt;&gt;2,"",SUM(S173:T173))</f>
        <v/>
      </c>
      <c r="AA173" s="18" t="str">
        <f aca="false">IF(OR(NOT(ISNUMBER(Z173)),NOT(ISNUMBER(R173)),R173&lt;=0),"",Z173/R173)</f>
        <v/>
      </c>
      <c r="AB173" s="18" t="str">
        <f aca="false">IF(OR(COUNT(R173,V173)&lt;&gt;2,R173&lt;=0),"",V173/R173-1)</f>
        <v/>
      </c>
      <c r="AC173" s="19" t="str">
        <f aca="false">IF(COUNT(Q173,R173)&lt;&gt;2,"",IF(OR(Q173&lt;=0,R173&lt;=0),"NM",Q173/R173))</f>
        <v/>
      </c>
      <c r="AD173" s="19" t="str">
        <f aca="false">IF(COUNT(Q173,Z173)&lt;&gt;2,"",IF(OR(Q173&lt;=0,Z173&lt;=0),"NM",Q173/Z173))</f>
        <v/>
      </c>
      <c r="AE173" s="19" t="str">
        <f aca="false">IF(COUNT(Q173,U173)&lt;&gt;2,"",IF(OR(Q173&lt;=0,U173&lt;=0),"NM",Q173/U173))</f>
        <v/>
      </c>
      <c r="AF173" s="19" t="str">
        <f aca="false">IF(COUNT(Q173,V173)&lt;&gt;2,"",IF(OR(Q173&lt;=0,V173&lt;=0),"NM",Q173/V173))</f>
        <v/>
      </c>
      <c r="AG173" s="19" t="str">
        <f aca="false">IF(COUNT(Q173,W173)&lt;&gt;2,"",IF(OR(Q173&lt;=0,W173&lt;=0),"NM",Q173/W173))</f>
        <v/>
      </c>
      <c r="AH173" s="20" t="str">
        <f aca="false">IF(OR(NOT(ISNUMBER(Controls!$C$11)),Controls!$C$11&lt;1,Controls!$C$11&gt;5,Controls!$C$11&lt;&gt;INT(Controls!$C$11)),"",INDEX(AC173:AG173,1,Controls!$C$11))</f>
        <v/>
      </c>
      <c r="AI173" s="1" t="str">
        <f aca="false">IF(A173="","",IF(COUNTIFS($A$10:$A$309,A173)&lt;&gt;1,"Duplicate ID",IF(OR(B173&lt;&gt;Controls!$C$9,C173&lt;&gt;Controls!$C$10),"Other peer group",IF(OR(H173&lt;&gt;"Yes",G173="Excluded",G173="Adjacent",G173="Watchlist"),"Excluded",IF(OR(I173&lt;&gt;"Yes",D173="",E173="",J173="",K173="",L173="",X173="",Controls!$C$10="",Controls!$C$8="",Controls!$C$20="",Controls!$C$21="",M173&lt;&gt;Controls!$C$8,NOT(ISNUMBER(N173)),N173&lt;=0,N173&lt;&gt;Controls!$C$7,NOT(ISNUMBER(O173)),O173&gt;N173,AND(Controls!$C$11&gt;=4,OR(NOT(ISNUMBER(P173)),P173&lt;=N173)),AND(Controls!$C$11=2,T173&lt;&gt;0,Y173=""),AND(G173&lt;&gt;"Core",G173&lt;&gt;"Secondary")),"Review inputs / basis",IF(NOT(ISNUMBER(AH173)),"Missing / NM metric","Eligible"))))))</f>
        <v/>
      </c>
      <c r="AJ173" s="20" t="str">
        <f aca="false">IF(AND(AI173="Eligible",G173="Core"),AH173,"")</f>
        <v/>
      </c>
      <c r="AK173" s="20" t="str">
        <f aca="false">IF(AI173="Eligible",AH173,"")</f>
        <v/>
      </c>
      <c r="AL173" s="1" t="str">
        <f aca="false">IF(NOT(ISNUMBER(AJ173)),"",IF($A$6&lt;5,"Fewer than 5 core",IF(OR(AJ173&lt;$B$6-1.5*($D$6-$B$6),AJ173&gt;$D$6+1.5*($D$6-$B$6)),"Review outlier","Within IQR fences")))</f>
        <v/>
      </c>
      <c r="AM173" s="1"/>
      <c r="AN173" s="1"/>
      <c r="AO173" s="1"/>
      <c r="AP173" s="1"/>
    </row>
    <row r="174" customFormat="false" ht="24.75" hidden="false" customHeight="true" outlineLevel="0" collapsed="false">
      <c r="A174" s="15"/>
      <c r="B174" s="15"/>
      <c r="C174" s="15"/>
      <c r="D174" s="15"/>
      <c r="E174" s="15"/>
      <c r="F174" s="15"/>
      <c r="G174" s="15"/>
      <c r="H174" s="15"/>
      <c r="I174" s="15"/>
      <c r="J174" s="15"/>
      <c r="K174" s="15"/>
      <c r="L174" s="15"/>
      <c r="M174" s="15"/>
      <c r="N174" s="16"/>
      <c r="O174" s="16"/>
      <c r="P174" s="16"/>
      <c r="Q174" s="17"/>
      <c r="R174" s="17"/>
      <c r="S174" s="17"/>
      <c r="T174" s="17"/>
      <c r="U174" s="17"/>
      <c r="V174" s="17"/>
      <c r="W174" s="17"/>
      <c r="X174" s="17"/>
      <c r="Y174" s="17"/>
      <c r="Z174" s="7" t="str">
        <f aca="false">IF(COUNT(S174:T174)&lt;&gt;2,"",SUM(S174:T174))</f>
        <v/>
      </c>
      <c r="AA174" s="18" t="str">
        <f aca="false">IF(OR(NOT(ISNUMBER(Z174)),NOT(ISNUMBER(R174)),R174&lt;=0),"",Z174/R174)</f>
        <v/>
      </c>
      <c r="AB174" s="18" t="str">
        <f aca="false">IF(OR(COUNT(R174,V174)&lt;&gt;2,R174&lt;=0),"",V174/R174-1)</f>
        <v/>
      </c>
      <c r="AC174" s="19" t="str">
        <f aca="false">IF(COUNT(Q174,R174)&lt;&gt;2,"",IF(OR(Q174&lt;=0,R174&lt;=0),"NM",Q174/R174))</f>
        <v/>
      </c>
      <c r="AD174" s="19" t="str">
        <f aca="false">IF(COUNT(Q174,Z174)&lt;&gt;2,"",IF(OR(Q174&lt;=0,Z174&lt;=0),"NM",Q174/Z174))</f>
        <v/>
      </c>
      <c r="AE174" s="19" t="str">
        <f aca="false">IF(COUNT(Q174,U174)&lt;&gt;2,"",IF(OR(Q174&lt;=0,U174&lt;=0),"NM",Q174/U174))</f>
        <v/>
      </c>
      <c r="AF174" s="19" t="str">
        <f aca="false">IF(COUNT(Q174,V174)&lt;&gt;2,"",IF(OR(Q174&lt;=0,V174&lt;=0),"NM",Q174/V174))</f>
        <v/>
      </c>
      <c r="AG174" s="19" t="str">
        <f aca="false">IF(COUNT(Q174,W174)&lt;&gt;2,"",IF(OR(Q174&lt;=0,W174&lt;=0),"NM",Q174/W174))</f>
        <v/>
      </c>
      <c r="AH174" s="20" t="str">
        <f aca="false">IF(OR(NOT(ISNUMBER(Controls!$C$11)),Controls!$C$11&lt;1,Controls!$C$11&gt;5,Controls!$C$11&lt;&gt;INT(Controls!$C$11)),"",INDEX(AC174:AG174,1,Controls!$C$11))</f>
        <v/>
      </c>
      <c r="AI174" s="1" t="str">
        <f aca="false">IF(A174="","",IF(COUNTIFS($A$10:$A$309,A174)&lt;&gt;1,"Duplicate ID",IF(OR(B174&lt;&gt;Controls!$C$9,C174&lt;&gt;Controls!$C$10),"Other peer group",IF(OR(H174&lt;&gt;"Yes",G174="Excluded",G174="Adjacent",G174="Watchlist"),"Excluded",IF(OR(I174&lt;&gt;"Yes",D174="",E174="",J174="",K174="",L174="",X174="",Controls!$C$10="",Controls!$C$8="",Controls!$C$20="",Controls!$C$21="",M174&lt;&gt;Controls!$C$8,NOT(ISNUMBER(N174)),N174&lt;=0,N174&lt;&gt;Controls!$C$7,NOT(ISNUMBER(O174)),O174&gt;N174,AND(Controls!$C$11&gt;=4,OR(NOT(ISNUMBER(P174)),P174&lt;=N174)),AND(Controls!$C$11=2,T174&lt;&gt;0,Y174=""),AND(G174&lt;&gt;"Core",G174&lt;&gt;"Secondary")),"Review inputs / basis",IF(NOT(ISNUMBER(AH174)),"Missing / NM metric","Eligible"))))))</f>
        <v/>
      </c>
      <c r="AJ174" s="20" t="str">
        <f aca="false">IF(AND(AI174="Eligible",G174="Core"),AH174,"")</f>
        <v/>
      </c>
      <c r="AK174" s="20" t="str">
        <f aca="false">IF(AI174="Eligible",AH174,"")</f>
        <v/>
      </c>
      <c r="AL174" s="1" t="str">
        <f aca="false">IF(NOT(ISNUMBER(AJ174)),"",IF($A$6&lt;5,"Fewer than 5 core",IF(OR(AJ174&lt;$B$6-1.5*($D$6-$B$6),AJ174&gt;$D$6+1.5*($D$6-$B$6)),"Review outlier","Within IQR fences")))</f>
        <v/>
      </c>
      <c r="AM174" s="1"/>
      <c r="AN174" s="1"/>
      <c r="AO174" s="1"/>
      <c r="AP174" s="1"/>
    </row>
    <row r="175" customFormat="false" ht="24.75" hidden="false" customHeight="true" outlineLevel="0" collapsed="false">
      <c r="A175" s="15"/>
      <c r="B175" s="15"/>
      <c r="C175" s="15"/>
      <c r="D175" s="15"/>
      <c r="E175" s="15"/>
      <c r="F175" s="15"/>
      <c r="G175" s="15"/>
      <c r="H175" s="15"/>
      <c r="I175" s="15"/>
      <c r="J175" s="15"/>
      <c r="K175" s="15"/>
      <c r="L175" s="15"/>
      <c r="M175" s="15"/>
      <c r="N175" s="16"/>
      <c r="O175" s="16"/>
      <c r="P175" s="16"/>
      <c r="Q175" s="17"/>
      <c r="R175" s="17"/>
      <c r="S175" s="17"/>
      <c r="T175" s="17"/>
      <c r="U175" s="17"/>
      <c r="V175" s="17"/>
      <c r="W175" s="17"/>
      <c r="X175" s="17"/>
      <c r="Y175" s="17"/>
      <c r="Z175" s="7" t="str">
        <f aca="false">IF(COUNT(S175:T175)&lt;&gt;2,"",SUM(S175:T175))</f>
        <v/>
      </c>
      <c r="AA175" s="18" t="str">
        <f aca="false">IF(OR(NOT(ISNUMBER(Z175)),NOT(ISNUMBER(R175)),R175&lt;=0),"",Z175/R175)</f>
        <v/>
      </c>
      <c r="AB175" s="18" t="str">
        <f aca="false">IF(OR(COUNT(R175,V175)&lt;&gt;2,R175&lt;=0),"",V175/R175-1)</f>
        <v/>
      </c>
      <c r="AC175" s="19" t="str">
        <f aca="false">IF(COUNT(Q175,R175)&lt;&gt;2,"",IF(OR(Q175&lt;=0,R175&lt;=0),"NM",Q175/R175))</f>
        <v/>
      </c>
      <c r="AD175" s="19" t="str">
        <f aca="false">IF(COUNT(Q175,Z175)&lt;&gt;2,"",IF(OR(Q175&lt;=0,Z175&lt;=0),"NM",Q175/Z175))</f>
        <v/>
      </c>
      <c r="AE175" s="19" t="str">
        <f aca="false">IF(COUNT(Q175,U175)&lt;&gt;2,"",IF(OR(Q175&lt;=0,U175&lt;=0),"NM",Q175/U175))</f>
        <v/>
      </c>
      <c r="AF175" s="19" t="str">
        <f aca="false">IF(COUNT(Q175,V175)&lt;&gt;2,"",IF(OR(Q175&lt;=0,V175&lt;=0),"NM",Q175/V175))</f>
        <v/>
      </c>
      <c r="AG175" s="19" t="str">
        <f aca="false">IF(COUNT(Q175,W175)&lt;&gt;2,"",IF(OR(Q175&lt;=0,W175&lt;=0),"NM",Q175/W175))</f>
        <v/>
      </c>
      <c r="AH175" s="20" t="str">
        <f aca="false">IF(OR(NOT(ISNUMBER(Controls!$C$11)),Controls!$C$11&lt;1,Controls!$C$11&gt;5,Controls!$C$11&lt;&gt;INT(Controls!$C$11)),"",INDEX(AC175:AG175,1,Controls!$C$11))</f>
        <v/>
      </c>
      <c r="AI175" s="1" t="str">
        <f aca="false">IF(A175="","",IF(COUNTIFS($A$10:$A$309,A175)&lt;&gt;1,"Duplicate ID",IF(OR(B175&lt;&gt;Controls!$C$9,C175&lt;&gt;Controls!$C$10),"Other peer group",IF(OR(H175&lt;&gt;"Yes",G175="Excluded",G175="Adjacent",G175="Watchlist"),"Excluded",IF(OR(I175&lt;&gt;"Yes",D175="",E175="",J175="",K175="",L175="",X175="",Controls!$C$10="",Controls!$C$8="",Controls!$C$20="",Controls!$C$21="",M175&lt;&gt;Controls!$C$8,NOT(ISNUMBER(N175)),N175&lt;=0,N175&lt;&gt;Controls!$C$7,NOT(ISNUMBER(O175)),O175&gt;N175,AND(Controls!$C$11&gt;=4,OR(NOT(ISNUMBER(P175)),P175&lt;=N175)),AND(Controls!$C$11=2,T175&lt;&gt;0,Y175=""),AND(G175&lt;&gt;"Core",G175&lt;&gt;"Secondary")),"Review inputs / basis",IF(NOT(ISNUMBER(AH175)),"Missing / NM metric","Eligible"))))))</f>
        <v/>
      </c>
      <c r="AJ175" s="20" t="str">
        <f aca="false">IF(AND(AI175="Eligible",G175="Core"),AH175,"")</f>
        <v/>
      </c>
      <c r="AK175" s="20" t="str">
        <f aca="false">IF(AI175="Eligible",AH175,"")</f>
        <v/>
      </c>
      <c r="AL175" s="1" t="str">
        <f aca="false">IF(NOT(ISNUMBER(AJ175)),"",IF($A$6&lt;5,"Fewer than 5 core",IF(OR(AJ175&lt;$B$6-1.5*($D$6-$B$6),AJ175&gt;$D$6+1.5*($D$6-$B$6)),"Review outlier","Within IQR fences")))</f>
        <v/>
      </c>
      <c r="AM175" s="1"/>
      <c r="AN175" s="1"/>
      <c r="AO175" s="1"/>
      <c r="AP175" s="1"/>
    </row>
    <row r="176" customFormat="false" ht="24.75" hidden="false" customHeight="true" outlineLevel="0" collapsed="false">
      <c r="A176" s="15"/>
      <c r="B176" s="15"/>
      <c r="C176" s="15"/>
      <c r="D176" s="15"/>
      <c r="E176" s="15"/>
      <c r="F176" s="15"/>
      <c r="G176" s="15"/>
      <c r="H176" s="15"/>
      <c r="I176" s="15"/>
      <c r="J176" s="15"/>
      <c r="K176" s="15"/>
      <c r="L176" s="15"/>
      <c r="M176" s="15"/>
      <c r="N176" s="16"/>
      <c r="O176" s="16"/>
      <c r="P176" s="16"/>
      <c r="Q176" s="17"/>
      <c r="R176" s="17"/>
      <c r="S176" s="17"/>
      <c r="T176" s="17"/>
      <c r="U176" s="17"/>
      <c r="V176" s="17"/>
      <c r="W176" s="17"/>
      <c r="X176" s="17"/>
      <c r="Y176" s="17"/>
      <c r="Z176" s="7" t="str">
        <f aca="false">IF(COUNT(S176:T176)&lt;&gt;2,"",SUM(S176:T176))</f>
        <v/>
      </c>
      <c r="AA176" s="18" t="str">
        <f aca="false">IF(OR(NOT(ISNUMBER(Z176)),NOT(ISNUMBER(R176)),R176&lt;=0),"",Z176/R176)</f>
        <v/>
      </c>
      <c r="AB176" s="18" t="str">
        <f aca="false">IF(OR(COUNT(R176,V176)&lt;&gt;2,R176&lt;=0),"",V176/R176-1)</f>
        <v/>
      </c>
      <c r="AC176" s="19" t="str">
        <f aca="false">IF(COUNT(Q176,R176)&lt;&gt;2,"",IF(OR(Q176&lt;=0,R176&lt;=0),"NM",Q176/R176))</f>
        <v/>
      </c>
      <c r="AD176" s="19" t="str">
        <f aca="false">IF(COUNT(Q176,Z176)&lt;&gt;2,"",IF(OR(Q176&lt;=0,Z176&lt;=0),"NM",Q176/Z176))</f>
        <v/>
      </c>
      <c r="AE176" s="19" t="str">
        <f aca="false">IF(COUNT(Q176,U176)&lt;&gt;2,"",IF(OR(Q176&lt;=0,U176&lt;=0),"NM",Q176/U176))</f>
        <v/>
      </c>
      <c r="AF176" s="19" t="str">
        <f aca="false">IF(COUNT(Q176,V176)&lt;&gt;2,"",IF(OR(Q176&lt;=0,V176&lt;=0),"NM",Q176/V176))</f>
        <v/>
      </c>
      <c r="AG176" s="19" t="str">
        <f aca="false">IF(COUNT(Q176,W176)&lt;&gt;2,"",IF(OR(Q176&lt;=0,W176&lt;=0),"NM",Q176/W176))</f>
        <v/>
      </c>
      <c r="AH176" s="20" t="str">
        <f aca="false">IF(OR(NOT(ISNUMBER(Controls!$C$11)),Controls!$C$11&lt;1,Controls!$C$11&gt;5,Controls!$C$11&lt;&gt;INT(Controls!$C$11)),"",INDEX(AC176:AG176,1,Controls!$C$11))</f>
        <v/>
      </c>
      <c r="AI176" s="1" t="str">
        <f aca="false">IF(A176="","",IF(COUNTIFS($A$10:$A$309,A176)&lt;&gt;1,"Duplicate ID",IF(OR(B176&lt;&gt;Controls!$C$9,C176&lt;&gt;Controls!$C$10),"Other peer group",IF(OR(H176&lt;&gt;"Yes",G176="Excluded",G176="Adjacent",G176="Watchlist"),"Excluded",IF(OR(I176&lt;&gt;"Yes",D176="",E176="",J176="",K176="",L176="",X176="",Controls!$C$10="",Controls!$C$8="",Controls!$C$20="",Controls!$C$21="",M176&lt;&gt;Controls!$C$8,NOT(ISNUMBER(N176)),N176&lt;=0,N176&lt;&gt;Controls!$C$7,NOT(ISNUMBER(O176)),O176&gt;N176,AND(Controls!$C$11&gt;=4,OR(NOT(ISNUMBER(P176)),P176&lt;=N176)),AND(Controls!$C$11=2,T176&lt;&gt;0,Y176=""),AND(G176&lt;&gt;"Core",G176&lt;&gt;"Secondary")),"Review inputs / basis",IF(NOT(ISNUMBER(AH176)),"Missing / NM metric","Eligible"))))))</f>
        <v/>
      </c>
      <c r="AJ176" s="20" t="str">
        <f aca="false">IF(AND(AI176="Eligible",G176="Core"),AH176,"")</f>
        <v/>
      </c>
      <c r="AK176" s="20" t="str">
        <f aca="false">IF(AI176="Eligible",AH176,"")</f>
        <v/>
      </c>
      <c r="AL176" s="1" t="str">
        <f aca="false">IF(NOT(ISNUMBER(AJ176)),"",IF($A$6&lt;5,"Fewer than 5 core",IF(OR(AJ176&lt;$B$6-1.5*($D$6-$B$6),AJ176&gt;$D$6+1.5*($D$6-$B$6)),"Review outlier","Within IQR fences")))</f>
        <v/>
      </c>
      <c r="AM176" s="1"/>
      <c r="AN176" s="1"/>
      <c r="AO176" s="1"/>
      <c r="AP176" s="1"/>
    </row>
    <row r="177" customFormat="false" ht="24.75" hidden="false" customHeight="true" outlineLevel="0" collapsed="false">
      <c r="A177" s="15"/>
      <c r="B177" s="15"/>
      <c r="C177" s="15"/>
      <c r="D177" s="15"/>
      <c r="E177" s="15"/>
      <c r="F177" s="15"/>
      <c r="G177" s="15"/>
      <c r="H177" s="15"/>
      <c r="I177" s="15"/>
      <c r="J177" s="15"/>
      <c r="K177" s="15"/>
      <c r="L177" s="15"/>
      <c r="M177" s="15"/>
      <c r="N177" s="16"/>
      <c r="O177" s="16"/>
      <c r="P177" s="16"/>
      <c r="Q177" s="17"/>
      <c r="R177" s="17"/>
      <c r="S177" s="17"/>
      <c r="T177" s="17"/>
      <c r="U177" s="17"/>
      <c r="V177" s="17"/>
      <c r="W177" s="17"/>
      <c r="X177" s="17"/>
      <c r="Y177" s="17"/>
      <c r="Z177" s="7" t="str">
        <f aca="false">IF(COUNT(S177:T177)&lt;&gt;2,"",SUM(S177:T177))</f>
        <v/>
      </c>
      <c r="AA177" s="18" t="str">
        <f aca="false">IF(OR(NOT(ISNUMBER(Z177)),NOT(ISNUMBER(R177)),R177&lt;=0),"",Z177/R177)</f>
        <v/>
      </c>
      <c r="AB177" s="18" t="str">
        <f aca="false">IF(OR(COUNT(R177,V177)&lt;&gt;2,R177&lt;=0),"",V177/R177-1)</f>
        <v/>
      </c>
      <c r="AC177" s="19" t="str">
        <f aca="false">IF(COUNT(Q177,R177)&lt;&gt;2,"",IF(OR(Q177&lt;=0,R177&lt;=0),"NM",Q177/R177))</f>
        <v/>
      </c>
      <c r="AD177" s="19" t="str">
        <f aca="false">IF(COUNT(Q177,Z177)&lt;&gt;2,"",IF(OR(Q177&lt;=0,Z177&lt;=0),"NM",Q177/Z177))</f>
        <v/>
      </c>
      <c r="AE177" s="19" t="str">
        <f aca="false">IF(COUNT(Q177,U177)&lt;&gt;2,"",IF(OR(Q177&lt;=0,U177&lt;=0),"NM",Q177/U177))</f>
        <v/>
      </c>
      <c r="AF177" s="19" t="str">
        <f aca="false">IF(COUNT(Q177,V177)&lt;&gt;2,"",IF(OR(Q177&lt;=0,V177&lt;=0),"NM",Q177/V177))</f>
        <v/>
      </c>
      <c r="AG177" s="19" t="str">
        <f aca="false">IF(COUNT(Q177,W177)&lt;&gt;2,"",IF(OR(Q177&lt;=0,W177&lt;=0),"NM",Q177/W177))</f>
        <v/>
      </c>
      <c r="AH177" s="20" t="str">
        <f aca="false">IF(OR(NOT(ISNUMBER(Controls!$C$11)),Controls!$C$11&lt;1,Controls!$C$11&gt;5,Controls!$C$11&lt;&gt;INT(Controls!$C$11)),"",INDEX(AC177:AG177,1,Controls!$C$11))</f>
        <v/>
      </c>
      <c r="AI177" s="1" t="str">
        <f aca="false">IF(A177="","",IF(COUNTIFS($A$10:$A$309,A177)&lt;&gt;1,"Duplicate ID",IF(OR(B177&lt;&gt;Controls!$C$9,C177&lt;&gt;Controls!$C$10),"Other peer group",IF(OR(H177&lt;&gt;"Yes",G177="Excluded",G177="Adjacent",G177="Watchlist"),"Excluded",IF(OR(I177&lt;&gt;"Yes",D177="",E177="",J177="",K177="",L177="",X177="",Controls!$C$10="",Controls!$C$8="",Controls!$C$20="",Controls!$C$21="",M177&lt;&gt;Controls!$C$8,NOT(ISNUMBER(N177)),N177&lt;=0,N177&lt;&gt;Controls!$C$7,NOT(ISNUMBER(O177)),O177&gt;N177,AND(Controls!$C$11&gt;=4,OR(NOT(ISNUMBER(P177)),P177&lt;=N177)),AND(Controls!$C$11=2,T177&lt;&gt;0,Y177=""),AND(G177&lt;&gt;"Core",G177&lt;&gt;"Secondary")),"Review inputs / basis",IF(NOT(ISNUMBER(AH177)),"Missing / NM metric","Eligible"))))))</f>
        <v/>
      </c>
      <c r="AJ177" s="20" t="str">
        <f aca="false">IF(AND(AI177="Eligible",G177="Core"),AH177,"")</f>
        <v/>
      </c>
      <c r="AK177" s="20" t="str">
        <f aca="false">IF(AI177="Eligible",AH177,"")</f>
        <v/>
      </c>
      <c r="AL177" s="1" t="str">
        <f aca="false">IF(NOT(ISNUMBER(AJ177)),"",IF($A$6&lt;5,"Fewer than 5 core",IF(OR(AJ177&lt;$B$6-1.5*($D$6-$B$6),AJ177&gt;$D$6+1.5*($D$6-$B$6)),"Review outlier","Within IQR fences")))</f>
        <v/>
      </c>
      <c r="AM177" s="1"/>
      <c r="AN177" s="1"/>
      <c r="AO177" s="1"/>
      <c r="AP177" s="1"/>
    </row>
    <row r="178" customFormat="false" ht="24.75" hidden="false" customHeight="true" outlineLevel="0" collapsed="false">
      <c r="A178" s="15"/>
      <c r="B178" s="15"/>
      <c r="C178" s="15"/>
      <c r="D178" s="15"/>
      <c r="E178" s="15"/>
      <c r="F178" s="15"/>
      <c r="G178" s="15"/>
      <c r="H178" s="15"/>
      <c r="I178" s="15"/>
      <c r="J178" s="15"/>
      <c r="K178" s="15"/>
      <c r="L178" s="15"/>
      <c r="M178" s="15"/>
      <c r="N178" s="16"/>
      <c r="O178" s="16"/>
      <c r="P178" s="16"/>
      <c r="Q178" s="17"/>
      <c r="R178" s="17"/>
      <c r="S178" s="17"/>
      <c r="T178" s="17"/>
      <c r="U178" s="17"/>
      <c r="V178" s="17"/>
      <c r="W178" s="17"/>
      <c r="X178" s="17"/>
      <c r="Y178" s="17"/>
      <c r="Z178" s="7" t="str">
        <f aca="false">IF(COUNT(S178:T178)&lt;&gt;2,"",SUM(S178:T178))</f>
        <v/>
      </c>
      <c r="AA178" s="18" t="str">
        <f aca="false">IF(OR(NOT(ISNUMBER(Z178)),NOT(ISNUMBER(R178)),R178&lt;=0),"",Z178/R178)</f>
        <v/>
      </c>
      <c r="AB178" s="18" t="str">
        <f aca="false">IF(OR(COUNT(R178,V178)&lt;&gt;2,R178&lt;=0),"",V178/R178-1)</f>
        <v/>
      </c>
      <c r="AC178" s="19" t="str">
        <f aca="false">IF(COUNT(Q178,R178)&lt;&gt;2,"",IF(OR(Q178&lt;=0,R178&lt;=0),"NM",Q178/R178))</f>
        <v/>
      </c>
      <c r="AD178" s="19" t="str">
        <f aca="false">IF(COUNT(Q178,Z178)&lt;&gt;2,"",IF(OR(Q178&lt;=0,Z178&lt;=0),"NM",Q178/Z178))</f>
        <v/>
      </c>
      <c r="AE178" s="19" t="str">
        <f aca="false">IF(COUNT(Q178,U178)&lt;&gt;2,"",IF(OR(Q178&lt;=0,U178&lt;=0),"NM",Q178/U178))</f>
        <v/>
      </c>
      <c r="AF178" s="19" t="str">
        <f aca="false">IF(COUNT(Q178,V178)&lt;&gt;2,"",IF(OR(Q178&lt;=0,V178&lt;=0),"NM",Q178/V178))</f>
        <v/>
      </c>
      <c r="AG178" s="19" t="str">
        <f aca="false">IF(COUNT(Q178,W178)&lt;&gt;2,"",IF(OR(Q178&lt;=0,W178&lt;=0),"NM",Q178/W178))</f>
        <v/>
      </c>
      <c r="AH178" s="20" t="str">
        <f aca="false">IF(OR(NOT(ISNUMBER(Controls!$C$11)),Controls!$C$11&lt;1,Controls!$C$11&gt;5,Controls!$C$11&lt;&gt;INT(Controls!$C$11)),"",INDEX(AC178:AG178,1,Controls!$C$11))</f>
        <v/>
      </c>
      <c r="AI178" s="1" t="str">
        <f aca="false">IF(A178="","",IF(COUNTIFS($A$10:$A$309,A178)&lt;&gt;1,"Duplicate ID",IF(OR(B178&lt;&gt;Controls!$C$9,C178&lt;&gt;Controls!$C$10),"Other peer group",IF(OR(H178&lt;&gt;"Yes",G178="Excluded",G178="Adjacent",G178="Watchlist"),"Excluded",IF(OR(I178&lt;&gt;"Yes",D178="",E178="",J178="",K178="",L178="",X178="",Controls!$C$10="",Controls!$C$8="",Controls!$C$20="",Controls!$C$21="",M178&lt;&gt;Controls!$C$8,NOT(ISNUMBER(N178)),N178&lt;=0,N178&lt;&gt;Controls!$C$7,NOT(ISNUMBER(O178)),O178&gt;N178,AND(Controls!$C$11&gt;=4,OR(NOT(ISNUMBER(P178)),P178&lt;=N178)),AND(Controls!$C$11=2,T178&lt;&gt;0,Y178=""),AND(G178&lt;&gt;"Core",G178&lt;&gt;"Secondary")),"Review inputs / basis",IF(NOT(ISNUMBER(AH178)),"Missing / NM metric","Eligible"))))))</f>
        <v/>
      </c>
      <c r="AJ178" s="20" t="str">
        <f aca="false">IF(AND(AI178="Eligible",G178="Core"),AH178,"")</f>
        <v/>
      </c>
      <c r="AK178" s="20" t="str">
        <f aca="false">IF(AI178="Eligible",AH178,"")</f>
        <v/>
      </c>
      <c r="AL178" s="1" t="str">
        <f aca="false">IF(NOT(ISNUMBER(AJ178)),"",IF($A$6&lt;5,"Fewer than 5 core",IF(OR(AJ178&lt;$B$6-1.5*($D$6-$B$6),AJ178&gt;$D$6+1.5*($D$6-$B$6)),"Review outlier","Within IQR fences")))</f>
        <v/>
      </c>
      <c r="AM178" s="1"/>
      <c r="AN178" s="1"/>
      <c r="AO178" s="1"/>
      <c r="AP178" s="1"/>
    </row>
    <row r="179" customFormat="false" ht="24.75" hidden="false" customHeight="true" outlineLevel="0" collapsed="false">
      <c r="A179" s="15"/>
      <c r="B179" s="15"/>
      <c r="C179" s="15"/>
      <c r="D179" s="15"/>
      <c r="E179" s="15"/>
      <c r="F179" s="15"/>
      <c r="G179" s="15"/>
      <c r="H179" s="15"/>
      <c r="I179" s="15"/>
      <c r="J179" s="15"/>
      <c r="K179" s="15"/>
      <c r="L179" s="15"/>
      <c r="M179" s="15"/>
      <c r="N179" s="16"/>
      <c r="O179" s="16"/>
      <c r="P179" s="16"/>
      <c r="Q179" s="17"/>
      <c r="R179" s="17"/>
      <c r="S179" s="17"/>
      <c r="T179" s="17"/>
      <c r="U179" s="17"/>
      <c r="V179" s="17"/>
      <c r="W179" s="17"/>
      <c r="X179" s="17"/>
      <c r="Y179" s="17"/>
      <c r="Z179" s="7" t="str">
        <f aca="false">IF(COUNT(S179:T179)&lt;&gt;2,"",SUM(S179:T179))</f>
        <v/>
      </c>
      <c r="AA179" s="18" t="str">
        <f aca="false">IF(OR(NOT(ISNUMBER(Z179)),NOT(ISNUMBER(R179)),R179&lt;=0),"",Z179/R179)</f>
        <v/>
      </c>
      <c r="AB179" s="18" t="str">
        <f aca="false">IF(OR(COUNT(R179,V179)&lt;&gt;2,R179&lt;=0),"",V179/R179-1)</f>
        <v/>
      </c>
      <c r="AC179" s="19" t="str">
        <f aca="false">IF(COUNT(Q179,R179)&lt;&gt;2,"",IF(OR(Q179&lt;=0,R179&lt;=0),"NM",Q179/R179))</f>
        <v/>
      </c>
      <c r="AD179" s="19" t="str">
        <f aca="false">IF(COUNT(Q179,Z179)&lt;&gt;2,"",IF(OR(Q179&lt;=0,Z179&lt;=0),"NM",Q179/Z179))</f>
        <v/>
      </c>
      <c r="AE179" s="19" t="str">
        <f aca="false">IF(COUNT(Q179,U179)&lt;&gt;2,"",IF(OR(Q179&lt;=0,U179&lt;=0),"NM",Q179/U179))</f>
        <v/>
      </c>
      <c r="AF179" s="19" t="str">
        <f aca="false">IF(COUNT(Q179,V179)&lt;&gt;2,"",IF(OR(Q179&lt;=0,V179&lt;=0),"NM",Q179/V179))</f>
        <v/>
      </c>
      <c r="AG179" s="19" t="str">
        <f aca="false">IF(COUNT(Q179,W179)&lt;&gt;2,"",IF(OR(Q179&lt;=0,W179&lt;=0),"NM",Q179/W179))</f>
        <v/>
      </c>
      <c r="AH179" s="20" t="str">
        <f aca="false">IF(OR(NOT(ISNUMBER(Controls!$C$11)),Controls!$C$11&lt;1,Controls!$C$11&gt;5,Controls!$C$11&lt;&gt;INT(Controls!$C$11)),"",INDEX(AC179:AG179,1,Controls!$C$11))</f>
        <v/>
      </c>
      <c r="AI179" s="1" t="str">
        <f aca="false">IF(A179="","",IF(COUNTIFS($A$10:$A$309,A179)&lt;&gt;1,"Duplicate ID",IF(OR(B179&lt;&gt;Controls!$C$9,C179&lt;&gt;Controls!$C$10),"Other peer group",IF(OR(H179&lt;&gt;"Yes",G179="Excluded",G179="Adjacent",G179="Watchlist"),"Excluded",IF(OR(I179&lt;&gt;"Yes",D179="",E179="",J179="",K179="",L179="",X179="",Controls!$C$10="",Controls!$C$8="",Controls!$C$20="",Controls!$C$21="",M179&lt;&gt;Controls!$C$8,NOT(ISNUMBER(N179)),N179&lt;=0,N179&lt;&gt;Controls!$C$7,NOT(ISNUMBER(O179)),O179&gt;N179,AND(Controls!$C$11&gt;=4,OR(NOT(ISNUMBER(P179)),P179&lt;=N179)),AND(Controls!$C$11=2,T179&lt;&gt;0,Y179=""),AND(G179&lt;&gt;"Core",G179&lt;&gt;"Secondary")),"Review inputs / basis",IF(NOT(ISNUMBER(AH179)),"Missing / NM metric","Eligible"))))))</f>
        <v/>
      </c>
      <c r="AJ179" s="20" t="str">
        <f aca="false">IF(AND(AI179="Eligible",G179="Core"),AH179,"")</f>
        <v/>
      </c>
      <c r="AK179" s="20" t="str">
        <f aca="false">IF(AI179="Eligible",AH179,"")</f>
        <v/>
      </c>
      <c r="AL179" s="1" t="str">
        <f aca="false">IF(NOT(ISNUMBER(AJ179)),"",IF($A$6&lt;5,"Fewer than 5 core",IF(OR(AJ179&lt;$B$6-1.5*($D$6-$B$6),AJ179&gt;$D$6+1.5*($D$6-$B$6)),"Review outlier","Within IQR fences")))</f>
        <v/>
      </c>
      <c r="AM179" s="1"/>
      <c r="AN179" s="1"/>
      <c r="AO179" s="1"/>
      <c r="AP179" s="1"/>
    </row>
    <row r="180" customFormat="false" ht="24.75" hidden="false" customHeight="true" outlineLevel="0" collapsed="false">
      <c r="A180" s="15"/>
      <c r="B180" s="15"/>
      <c r="C180" s="15"/>
      <c r="D180" s="15"/>
      <c r="E180" s="15"/>
      <c r="F180" s="15"/>
      <c r="G180" s="15"/>
      <c r="H180" s="15"/>
      <c r="I180" s="15"/>
      <c r="J180" s="15"/>
      <c r="K180" s="15"/>
      <c r="L180" s="15"/>
      <c r="M180" s="15"/>
      <c r="N180" s="16"/>
      <c r="O180" s="16"/>
      <c r="P180" s="16"/>
      <c r="Q180" s="17"/>
      <c r="R180" s="17"/>
      <c r="S180" s="17"/>
      <c r="T180" s="17"/>
      <c r="U180" s="17"/>
      <c r="V180" s="17"/>
      <c r="W180" s="17"/>
      <c r="X180" s="17"/>
      <c r="Y180" s="17"/>
      <c r="Z180" s="7" t="str">
        <f aca="false">IF(COUNT(S180:T180)&lt;&gt;2,"",SUM(S180:T180))</f>
        <v/>
      </c>
      <c r="AA180" s="18" t="str">
        <f aca="false">IF(OR(NOT(ISNUMBER(Z180)),NOT(ISNUMBER(R180)),R180&lt;=0),"",Z180/R180)</f>
        <v/>
      </c>
      <c r="AB180" s="18" t="str">
        <f aca="false">IF(OR(COUNT(R180,V180)&lt;&gt;2,R180&lt;=0),"",V180/R180-1)</f>
        <v/>
      </c>
      <c r="AC180" s="19" t="str">
        <f aca="false">IF(COUNT(Q180,R180)&lt;&gt;2,"",IF(OR(Q180&lt;=0,R180&lt;=0),"NM",Q180/R180))</f>
        <v/>
      </c>
      <c r="AD180" s="19" t="str">
        <f aca="false">IF(COUNT(Q180,Z180)&lt;&gt;2,"",IF(OR(Q180&lt;=0,Z180&lt;=0),"NM",Q180/Z180))</f>
        <v/>
      </c>
      <c r="AE180" s="19" t="str">
        <f aca="false">IF(COUNT(Q180,U180)&lt;&gt;2,"",IF(OR(Q180&lt;=0,U180&lt;=0),"NM",Q180/U180))</f>
        <v/>
      </c>
      <c r="AF180" s="19" t="str">
        <f aca="false">IF(COUNT(Q180,V180)&lt;&gt;2,"",IF(OR(Q180&lt;=0,V180&lt;=0),"NM",Q180/V180))</f>
        <v/>
      </c>
      <c r="AG180" s="19" t="str">
        <f aca="false">IF(COUNT(Q180,W180)&lt;&gt;2,"",IF(OR(Q180&lt;=0,W180&lt;=0),"NM",Q180/W180))</f>
        <v/>
      </c>
      <c r="AH180" s="20" t="str">
        <f aca="false">IF(OR(NOT(ISNUMBER(Controls!$C$11)),Controls!$C$11&lt;1,Controls!$C$11&gt;5,Controls!$C$11&lt;&gt;INT(Controls!$C$11)),"",INDEX(AC180:AG180,1,Controls!$C$11))</f>
        <v/>
      </c>
      <c r="AI180" s="1" t="str">
        <f aca="false">IF(A180="","",IF(COUNTIFS($A$10:$A$309,A180)&lt;&gt;1,"Duplicate ID",IF(OR(B180&lt;&gt;Controls!$C$9,C180&lt;&gt;Controls!$C$10),"Other peer group",IF(OR(H180&lt;&gt;"Yes",G180="Excluded",G180="Adjacent",G180="Watchlist"),"Excluded",IF(OR(I180&lt;&gt;"Yes",D180="",E180="",J180="",K180="",L180="",X180="",Controls!$C$10="",Controls!$C$8="",Controls!$C$20="",Controls!$C$21="",M180&lt;&gt;Controls!$C$8,NOT(ISNUMBER(N180)),N180&lt;=0,N180&lt;&gt;Controls!$C$7,NOT(ISNUMBER(O180)),O180&gt;N180,AND(Controls!$C$11&gt;=4,OR(NOT(ISNUMBER(P180)),P180&lt;=N180)),AND(Controls!$C$11=2,T180&lt;&gt;0,Y180=""),AND(G180&lt;&gt;"Core",G180&lt;&gt;"Secondary")),"Review inputs / basis",IF(NOT(ISNUMBER(AH180)),"Missing / NM metric","Eligible"))))))</f>
        <v/>
      </c>
      <c r="AJ180" s="20" t="str">
        <f aca="false">IF(AND(AI180="Eligible",G180="Core"),AH180,"")</f>
        <v/>
      </c>
      <c r="AK180" s="20" t="str">
        <f aca="false">IF(AI180="Eligible",AH180,"")</f>
        <v/>
      </c>
      <c r="AL180" s="1" t="str">
        <f aca="false">IF(NOT(ISNUMBER(AJ180)),"",IF($A$6&lt;5,"Fewer than 5 core",IF(OR(AJ180&lt;$B$6-1.5*($D$6-$B$6),AJ180&gt;$D$6+1.5*($D$6-$B$6)),"Review outlier","Within IQR fences")))</f>
        <v/>
      </c>
      <c r="AM180" s="1"/>
      <c r="AN180" s="1"/>
      <c r="AO180" s="1"/>
      <c r="AP180" s="1"/>
    </row>
    <row r="181" customFormat="false" ht="24.75" hidden="false" customHeight="true" outlineLevel="0" collapsed="false">
      <c r="A181" s="15"/>
      <c r="B181" s="15"/>
      <c r="C181" s="15"/>
      <c r="D181" s="15"/>
      <c r="E181" s="15"/>
      <c r="F181" s="15"/>
      <c r="G181" s="15"/>
      <c r="H181" s="15"/>
      <c r="I181" s="15"/>
      <c r="J181" s="15"/>
      <c r="K181" s="15"/>
      <c r="L181" s="15"/>
      <c r="M181" s="15"/>
      <c r="N181" s="16"/>
      <c r="O181" s="16"/>
      <c r="P181" s="16"/>
      <c r="Q181" s="17"/>
      <c r="R181" s="17"/>
      <c r="S181" s="17"/>
      <c r="T181" s="17"/>
      <c r="U181" s="17"/>
      <c r="V181" s="17"/>
      <c r="W181" s="17"/>
      <c r="X181" s="17"/>
      <c r="Y181" s="17"/>
      <c r="Z181" s="7" t="str">
        <f aca="false">IF(COUNT(S181:T181)&lt;&gt;2,"",SUM(S181:T181))</f>
        <v/>
      </c>
      <c r="AA181" s="18" t="str">
        <f aca="false">IF(OR(NOT(ISNUMBER(Z181)),NOT(ISNUMBER(R181)),R181&lt;=0),"",Z181/R181)</f>
        <v/>
      </c>
      <c r="AB181" s="18" t="str">
        <f aca="false">IF(OR(COUNT(R181,V181)&lt;&gt;2,R181&lt;=0),"",V181/R181-1)</f>
        <v/>
      </c>
      <c r="AC181" s="19" t="str">
        <f aca="false">IF(COUNT(Q181,R181)&lt;&gt;2,"",IF(OR(Q181&lt;=0,R181&lt;=0),"NM",Q181/R181))</f>
        <v/>
      </c>
      <c r="AD181" s="19" t="str">
        <f aca="false">IF(COUNT(Q181,Z181)&lt;&gt;2,"",IF(OR(Q181&lt;=0,Z181&lt;=0),"NM",Q181/Z181))</f>
        <v/>
      </c>
      <c r="AE181" s="19" t="str">
        <f aca="false">IF(COUNT(Q181,U181)&lt;&gt;2,"",IF(OR(Q181&lt;=0,U181&lt;=0),"NM",Q181/U181))</f>
        <v/>
      </c>
      <c r="AF181" s="19" t="str">
        <f aca="false">IF(COUNT(Q181,V181)&lt;&gt;2,"",IF(OR(Q181&lt;=0,V181&lt;=0),"NM",Q181/V181))</f>
        <v/>
      </c>
      <c r="AG181" s="19" t="str">
        <f aca="false">IF(COUNT(Q181,W181)&lt;&gt;2,"",IF(OR(Q181&lt;=0,W181&lt;=0),"NM",Q181/W181))</f>
        <v/>
      </c>
      <c r="AH181" s="20" t="str">
        <f aca="false">IF(OR(NOT(ISNUMBER(Controls!$C$11)),Controls!$C$11&lt;1,Controls!$C$11&gt;5,Controls!$C$11&lt;&gt;INT(Controls!$C$11)),"",INDEX(AC181:AG181,1,Controls!$C$11))</f>
        <v/>
      </c>
      <c r="AI181" s="1" t="str">
        <f aca="false">IF(A181="","",IF(COUNTIFS($A$10:$A$309,A181)&lt;&gt;1,"Duplicate ID",IF(OR(B181&lt;&gt;Controls!$C$9,C181&lt;&gt;Controls!$C$10),"Other peer group",IF(OR(H181&lt;&gt;"Yes",G181="Excluded",G181="Adjacent",G181="Watchlist"),"Excluded",IF(OR(I181&lt;&gt;"Yes",D181="",E181="",J181="",K181="",L181="",X181="",Controls!$C$10="",Controls!$C$8="",Controls!$C$20="",Controls!$C$21="",M181&lt;&gt;Controls!$C$8,NOT(ISNUMBER(N181)),N181&lt;=0,N181&lt;&gt;Controls!$C$7,NOT(ISNUMBER(O181)),O181&gt;N181,AND(Controls!$C$11&gt;=4,OR(NOT(ISNUMBER(P181)),P181&lt;=N181)),AND(Controls!$C$11=2,T181&lt;&gt;0,Y181=""),AND(G181&lt;&gt;"Core",G181&lt;&gt;"Secondary")),"Review inputs / basis",IF(NOT(ISNUMBER(AH181)),"Missing / NM metric","Eligible"))))))</f>
        <v/>
      </c>
      <c r="AJ181" s="20" t="str">
        <f aca="false">IF(AND(AI181="Eligible",G181="Core"),AH181,"")</f>
        <v/>
      </c>
      <c r="AK181" s="20" t="str">
        <f aca="false">IF(AI181="Eligible",AH181,"")</f>
        <v/>
      </c>
      <c r="AL181" s="1" t="str">
        <f aca="false">IF(NOT(ISNUMBER(AJ181)),"",IF($A$6&lt;5,"Fewer than 5 core",IF(OR(AJ181&lt;$B$6-1.5*($D$6-$B$6),AJ181&gt;$D$6+1.5*($D$6-$B$6)),"Review outlier","Within IQR fences")))</f>
        <v/>
      </c>
      <c r="AM181" s="1"/>
      <c r="AN181" s="1"/>
      <c r="AO181" s="1"/>
      <c r="AP181" s="1"/>
    </row>
    <row r="182" customFormat="false" ht="24.75" hidden="false" customHeight="true" outlineLevel="0" collapsed="false">
      <c r="A182" s="15"/>
      <c r="B182" s="15"/>
      <c r="C182" s="15"/>
      <c r="D182" s="15"/>
      <c r="E182" s="15"/>
      <c r="F182" s="15"/>
      <c r="G182" s="15"/>
      <c r="H182" s="15"/>
      <c r="I182" s="15"/>
      <c r="J182" s="15"/>
      <c r="K182" s="15"/>
      <c r="L182" s="15"/>
      <c r="M182" s="15"/>
      <c r="N182" s="16"/>
      <c r="O182" s="16"/>
      <c r="P182" s="16"/>
      <c r="Q182" s="17"/>
      <c r="R182" s="17"/>
      <c r="S182" s="17"/>
      <c r="T182" s="17"/>
      <c r="U182" s="17"/>
      <c r="V182" s="17"/>
      <c r="W182" s="17"/>
      <c r="X182" s="17"/>
      <c r="Y182" s="17"/>
      <c r="Z182" s="7" t="str">
        <f aca="false">IF(COUNT(S182:T182)&lt;&gt;2,"",SUM(S182:T182))</f>
        <v/>
      </c>
      <c r="AA182" s="18" t="str">
        <f aca="false">IF(OR(NOT(ISNUMBER(Z182)),NOT(ISNUMBER(R182)),R182&lt;=0),"",Z182/R182)</f>
        <v/>
      </c>
      <c r="AB182" s="18" t="str">
        <f aca="false">IF(OR(COUNT(R182,V182)&lt;&gt;2,R182&lt;=0),"",V182/R182-1)</f>
        <v/>
      </c>
      <c r="AC182" s="19" t="str">
        <f aca="false">IF(COUNT(Q182,R182)&lt;&gt;2,"",IF(OR(Q182&lt;=0,R182&lt;=0),"NM",Q182/R182))</f>
        <v/>
      </c>
      <c r="AD182" s="19" t="str">
        <f aca="false">IF(COUNT(Q182,Z182)&lt;&gt;2,"",IF(OR(Q182&lt;=0,Z182&lt;=0),"NM",Q182/Z182))</f>
        <v/>
      </c>
      <c r="AE182" s="19" t="str">
        <f aca="false">IF(COUNT(Q182,U182)&lt;&gt;2,"",IF(OR(Q182&lt;=0,U182&lt;=0),"NM",Q182/U182))</f>
        <v/>
      </c>
      <c r="AF182" s="19" t="str">
        <f aca="false">IF(COUNT(Q182,V182)&lt;&gt;2,"",IF(OR(Q182&lt;=0,V182&lt;=0),"NM",Q182/V182))</f>
        <v/>
      </c>
      <c r="AG182" s="19" t="str">
        <f aca="false">IF(COUNT(Q182,W182)&lt;&gt;2,"",IF(OR(Q182&lt;=0,W182&lt;=0),"NM",Q182/W182))</f>
        <v/>
      </c>
      <c r="AH182" s="20" t="str">
        <f aca="false">IF(OR(NOT(ISNUMBER(Controls!$C$11)),Controls!$C$11&lt;1,Controls!$C$11&gt;5,Controls!$C$11&lt;&gt;INT(Controls!$C$11)),"",INDEX(AC182:AG182,1,Controls!$C$11))</f>
        <v/>
      </c>
      <c r="AI182" s="1" t="str">
        <f aca="false">IF(A182="","",IF(COUNTIFS($A$10:$A$309,A182)&lt;&gt;1,"Duplicate ID",IF(OR(B182&lt;&gt;Controls!$C$9,C182&lt;&gt;Controls!$C$10),"Other peer group",IF(OR(H182&lt;&gt;"Yes",G182="Excluded",G182="Adjacent",G182="Watchlist"),"Excluded",IF(OR(I182&lt;&gt;"Yes",D182="",E182="",J182="",K182="",L182="",X182="",Controls!$C$10="",Controls!$C$8="",Controls!$C$20="",Controls!$C$21="",M182&lt;&gt;Controls!$C$8,NOT(ISNUMBER(N182)),N182&lt;=0,N182&lt;&gt;Controls!$C$7,NOT(ISNUMBER(O182)),O182&gt;N182,AND(Controls!$C$11&gt;=4,OR(NOT(ISNUMBER(P182)),P182&lt;=N182)),AND(Controls!$C$11=2,T182&lt;&gt;0,Y182=""),AND(G182&lt;&gt;"Core",G182&lt;&gt;"Secondary")),"Review inputs / basis",IF(NOT(ISNUMBER(AH182)),"Missing / NM metric","Eligible"))))))</f>
        <v/>
      </c>
      <c r="AJ182" s="20" t="str">
        <f aca="false">IF(AND(AI182="Eligible",G182="Core"),AH182,"")</f>
        <v/>
      </c>
      <c r="AK182" s="20" t="str">
        <f aca="false">IF(AI182="Eligible",AH182,"")</f>
        <v/>
      </c>
      <c r="AL182" s="1" t="str">
        <f aca="false">IF(NOT(ISNUMBER(AJ182)),"",IF($A$6&lt;5,"Fewer than 5 core",IF(OR(AJ182&lt;$B$6-1.5*($D$6-$B$6),AJ182&gt;$D$6+1.5*($D$6-$B$6)),"Review outlier","Within IQR fences")))</f>
        <v/>
      </c>
      <c r="AM182" s="1"/>
      <c r="AN182" s="1"/>
      <c r="AO182" s="1"/>
      <c r="AP182" s="1"/>
    </row>
    <row r="183" customFormat="false" ht="24.75" hidden="false" customHeight="true" outlineLevel="0" collapsed="false">
      <c r="A183" s="15"/>
      <c r="B183" s="15"/>
      <c r="C183" s="15"/>
      <c r="D183" s="15"/>
      <c r="E183" s="15"/>
      <c r="F183" s="15"/>
      <c r="G183" s="15"/>
      <c r="H183" s="15"/>
      <c r="I183" s="15"/>
      <c r="J183" s="15"/>
      <c r="K183" s="15"/>
      <c r="L183" s="15"/>
      <c r="M183" s="15"/>
      <c r="N183" s="16"/>
      <c r="O183" s="16"/>
      <c r="P183" s="16"/>
      <c r="Q183" s="17"/>
      <c r="R183" s="17"/>
      <c r="S183" s="17"/>
      <c r="T183" s="17"/>
      <c r="U183" s="17"/>
      <c r="V183" s="17"/>
      <c r="W183" s="17"/>
      <c r="X183" s="17"/>
      <c r="Y183" s="17"/>
      <c r="Z183" s="7" t="str">
        <f aca="false">IF(COUNT(S183:T183)&lt;&gt;2,"",SUM(S183:T183))</f>
        <v/>
      </c>
      <c r="AA183" s="18" t="str">
        <f aca="false">IF(OR(NOT(ISNUMBER(Z183)),NOT(ISNUMBER(R183)),R183&lt;=0),"",Z183/R183)</f>
        <v/>
      </c>
      <c r="AB183" s="18" t="str">
        <f aca="false">IF(OR(COUNT(R183,V183)&lt;&gt;2,R183&lt;=0),"",V183/R183-1)</f>
        <v/>
      </c>
      <c r="AC183" s="19" t="str">
        <f aca="false">IF(COUNT(Q183,R183)&lt;&gt;2,"",IF(OR(Q183&lt;=0,R183&lt;=0),"NM",Q183/R183))</f>
        <v/>
      </c>
      <c r="AD183" s="19" t="str">
        <f aca="false">IF(COUNT(Q183,Z183)&lt;&gt;2,"",IF(OR(Q183&lt;=0,Z183&lt;=0),"NM",Q183/Z183))</f>
        <v/>
      </c>
      <c r="AE183" s="19" t="str">
        <f aca="false">IF(COUNT(Q183,U183)&lt;&gt;2,"",IF(OR(Q183&lt;=0,U183&lt;=0),"NM",Q183/U183))</f>
        <v/>
      </c>
      <c r="AF183" s="19" t="str">
        <f aca="false">IF(COUNT(Q183,V183)&lt;&gt;2,"",IF(OR(Q183&lt;=0,V183&lt;=0),"NM",Q183/V183))</f>
        <v/>
      </c>
      <c r="AG183" s="19" t="str">
        <f aca="false">IF(COUNT(Q183,W183)&lt;&gt;2,"",IF(OR(Q183&lt;=0,W183&lt;=0),"NM",Q183/W183))</f>
        <v/>
      </c>
      <c r="AH183" s="20" t="str">
        <f aca="false">IF(OR(NOT(ISNUMBER(Controls!$C$11)),Controls!$C$11&lt;1,Controls!$C$11&gt;5,Controls!$C$11&lt;&gt;INT(Controls!$C$11)),"",INDEX(AC183:AG183,1,Controls!$C$11))</f>
        <v/>
      </c>
      <c r="AI183" s="1" t="str">
        <f aca="false">IF(A183="","",IF(COUNTIFS($A$10:$A$309,A183)&lt;&gt;1,"Duplicate ID",IF(OR(B183&lt;&gt;Controls!$C$9,C183&lt;&gt;Controls!$C$10),"Other peer group",IF(OR(H183&lt;&gt;"Yes",G183="Excluded",G183="Adjacent",G183="Watchlist"),"Excluded",IF(OR(I183&lt;&gt;"Yes",D183="",E183="",J183="",K183="",L183="",X183="",Controls!$C$10="",Controls!$C$8="",Controls!$C$20="",Controls!$C$21="",M183&lt;&gt;Controls!$C$8,NOT(ISNUMBER(N183)),N183&lt;=0,N183&lt;&gt;Controls!$C$7,NOT(ISNUMBER(O183)),O183&gt;N183,AND(Controls!$C$11&gt;=4,OR(NOT(ISNUMBER(P183)),P183&lt;=N183)),AND(Controls!$C$11=2,T183&lt;&gt;0,Y183=""),AND(G183&lt;&gt;"Core",G183&lt;&gt;"Secondary")),"Review inputs / basis",IF(NOT(ISNUMBER(AH183)),"Missing / NM metric","Eligible"))))))</f>
        <v/>
      </c>
      <c r="AJ183" s="20" t="str">
        <f aca="false">IF(AND(AI183="Eligible",G183="Core"),AH183,"")</f>
        <v/>
      </c>
      <c r="AK183" s="20" t="str">
        <f aca="false">IF(AI183="Eligible",AH183,"")</f>
        <v/>
      </c>
      <c r="AL183" s="1" t="str">
        <f aca="false">IF(NOT(ISNUMBER(AJ183)),"",IF($A$6&lt;5,"Fewer than 5 core",IF(OR(AJ183&lt;$B$6-1.5*($D$6-$B$6),AJ183&gt;$D$6+1.5*($D$6-$B$6)),"Review outlier","Within IQR fences")))</f>
        <v/>
      </c>
      <c r="AM183" s="1"/>
      <c r="AN183" s="1"/>
      <c r="AO183" s="1"/>
      <c r="AP183" s="1"/>
    </row>
    <row r="184" customFormat="false" ht="24.75" hidden="false" customHeight="true" outlineLevel="0" collapsed="false">
      <c r="A184" s="15"/>
      <c r="B184" s="15"/>
      <c r="C184" s="15"/>
      <c r="D184" s="15"/>
      <c r="E184" s="15"/>
      <c r="F184" s="15"/>
      <c r="G184" s="15"/>
      <c r="H184" s="15"/>
      <c r="I184" s="15"/>
      <c r="J184" s="15"/>
      <c r="K184" s="15"/>
      <c r="L184" s="15"/>
      <c r="M184" s="15"/>
      <c r="N184" s="16"/>
      <c r="O184" s="16"/>
      <c r="P184" s="16"/>
      <c r="Q184" s="17"/>
      <c r="R184" s="17"/>
      <c r="S184" s="17"/>
      <c r="T184" s="17"/>
      <c r="U184" s="17"/>
      <c r="V184" s="17"/>
      <c r="W184" s="17"/>
      <c r="X184" s="17"/>
      <c r="Y184" s="17"/>
      <c r="Z184" s="7" t="str">
        <f aca="false">IF(COUNT(S184:T184)&lt;&gt;2,"",SUM(S184:T184))</f>
        <v/>
      </c>
      <c r="AA184" s="18" t="str">
        <f aca="false">IF(OR(NOT(ISNUMBER(Z184)),NOT(ISNUMBER(R184)),R184&lt;=0),"",Z184/R184)</f>
        <v/>
      </c>
      <c r="AB184" s="18" t="str">
        <f aca="false">IF(OR(COUNT(R184,V184)&lt;&gt;2,R184&lt;=0),"",V184/R184-1)</f>
        <v/>
      </c>
      <c r="AC184" s="19" t="str">
        <f aca="false">IF(COUNT(Q184,R184)&lt;&gt;2,"",IF(OR(Q184&lt;=0,R184&lt;=0),"NM",Q184/R184))</f>
        <v/>
      </c>
      <c r="AD184" s="19" t="str">
        <f aca="false">IF(COUNT(Q184,Z184)&lt;&gt;2,"",IF(OR(Q184&lt;=0,Z184&lt;=0),"NM",Q184/Z184))</f>
        <v/>
      </c>
      <c r="AE184" s="19" t="str">
        <f aca="false">IF(COUNT(Q184,U184)&lt;&gt;2,"",IF(OR(Q184&lt;=0,U184&lt;=0),"NM",Q184/U184))</f>
        <v/>
      </c>
      <c r="AF184" s="19" t="str">
        <f aca="false">IF(COUNT(Q184,V184)&lt;&gt;2,"",IF(OR(Q184&lt;=0,V184&lt;=0),"NM",Q184/V184))</f>
        <v/>
      </c>
      <c r="AG184" s="19" t="str">
        <f aca="false">IF(COUNT(Q184,W184)&lt;&gt;2,"",IF(OR(Q184&lt;=0,W184&lt;=0),"NM",Q184/W184))</f>
        <v/>
      </c>
      <c r="AH184" s="20" t="str">
        <f aca="false">IF(OR(NOT(ISNUMBER(Controls!$C$11)),Controls!$C$11&lt;1,Controls!$C$11&gt;5,Controls!$C$11&lt;&gt;INT(Controls!$C$11)),"",INDEX(AC184:AG184,1,Controls!$C$11))</f>
        <v/>
      </c>
      <c r="AI184" s="1" t="str">
        <f aca="false">IF(A184="","",IF(COUNTIFS($A$10:$A$309,A184)&lt;&gt;1,"Duplicate ID",IF(OR(B184&lt;&gt;Controls!$C$9,C184&lt;&gt;Controls!$C$10),"Other peer group",IF(OR(H184&lt;&gt;"Yes",G184="Excluded",G184="Adjacent",G184="Watchlist"),"Excluded",IF(OR(I184&lt;&gt;"Yes",D184="",E184="",J184="",K184="",L184="",X184="",Controls!$C$10="",Controls!$C$8="",Controls!$C$20="",Controls!$C$21="",M184&lt;&gt;Controls!$C$8,NOT(ISNUMBER(N184)),N184&lt;=0,N184&lt;&gt;Controls!$C$7,NOT(ISNUMBER(O184)),O184&gt;N184,AND(Controls!$C$11&gt;=4,OR(NOT(ISNUMBER(P184)),P184&lt;=N184)),AND(Controls!$C$11=2,T184&lt;&gt;0,Y184=""),AND(G184&lt;&gt;"Core",G184&lt;&gt;"Secondary")),"Review inputs / basis",IF(NOT(ISNUMBER(AH184)),"Missing / NM metric","Eligible"))))))</f>
        <v/>
      </c>
      <c r="AJ184" s="20" t="str">
        <f aca="false">IF(AND(AI184="Eligible",G184="Core"),AH184,"")</f>
        <v/>
      </c>
      <c r="AK184" s="20" t="str">
        <f aca="false">IF(AI184="Eligible",AH184,"")</f>
        <v/>
      </c>
      <c r="AL184" s="1" t="str">
        <f aca="false">IF(NOT(ISNUMBER(AJ184)),"",IF($A$6&lt;5,"Fewer than 5 core",IF(OR(AJ184&lt;$B$6-1.5*($D$6-$B$6),AJ184&gt;$D$6+1.5*($D$6-$B$6)),"Review outlier","Within IQR fences")))</f>
        <v/>
      </c>
      <c r="AM184" s="1"/>
      <c r="AN184" s="1"/>
      <c r="AO184" s="1"/>
      <c r="AP184" s="1"/>
    </row>
    <row r="185" customFormat="false" ht="24.75" hidden="false" customHeight="true" outlineLevel="0" collapsed="false">
      <c r="A185" s="15"/>
      <c r="B185" s="15"/>
      <c r="C185" s="15"/>
      <c r="D185" s="15"/>
      <c r="E185" s="15"/>
      <c r="F185" s="15"/>
      <c r="G185" s="15"/>
      <c r="H185" s="15"/>
      <c r="I185" s="15"/>
      <c r="J185" s="15"/>
      <c r="K185" s="15"/>
      <c r="L185" s="15"/>
      <c r="M185" s="15"/>
      <c r="N185" s="16"/>
      <c r="O185" s="16"/>
      <c r="P185" s="16"/>
      <c r="Q185" s="17"/>
      <c r="R185" s="17"/>
      <c r="S185" s="17"/>
      <c r="T185" s="17"/>
      <c r="U185" s="17"/>
      <c r="V185" s="17"/>
      <c r="W185" s="17"/>
      <c r="X185" s="17"/>
      <c r="Y185" s="17"/>
      <c r="Z185" s="7" t="str">
        <f aca="false">IF(COUNT(S185:T185)&lt;&gt;2,"",SUM(S185:T185))</f>
        <v/>
      </c>
      <c r="AA185" s="18" t="str">
        <f aca="false">IF(OR(NOT(ISNUMBER(Z185)),NOT(ISNUMBER(R185)),R185&lt;=0),"",Z185/R185)</f>
        <v/>
      </c>
      <c r="AB185" s="18" t="str">
        <f aca="false">IF(OR(COUNT(R185,V185)&lt;&gt;2,R185&lt;=0),"",V185/R185-1)</f>
        <v/>
      </c>
      <c r="AC185" s="19" t="str">
        <f aca="false">IF(COUNT(Q185,R185)&lt;&gt;2,"",IF(OR(Q185&lt;=0,R185&lt;=0),"NM",Q185/R185))</f>
        <v/>
      </c>
      <c r="AD185" s="19" t="str">
        <f aca="false">IF(COUNT(Q185,Z185)&lt;&gt;2,"",IF(OR(Q185&lt;=0,Z185&lt;=0),"NM",Q185/Z185))</f>
        <v/>
      </c>
      <c r="AE185" s="19" t="str">
        <f aca="false">IF(COUNT(Q185,U185)&lt;&gt;2,"",IF(OR(Q185&lt;=0,U185&lt;=0),"NM",Q185/U185))</f>
        <v/>
      </c>
      <c r="AF185" s="19" t="str">
        <f aca="false">IF(COUNT(Q185,V185)&lt;&gt;2,"",IF(OR(Q185&lt;=0,V185&lt;=0),"NM",Q185/V185))</f>
        <v/>
      </c>
      <c r="AG185" s="19" t="str">
        <f aca="false">IF(COUNT(Q185,W185)&lt;&gt;2,"",IF(OR(Q185&lt;=0,W185&lt;=0),"NM",Q185/W185))</f>
        <v/>
      </c>
      <c r="AH185" s="20" t="str">
        <f aca="false">IF(OR(NOT(ISNUMBER(Controls!$C$11)),Controls!$C$11&lt;1,Controls!$C$11&gt;5,Controls!$C$11&lt;&gt;INT(Controls!$C$11)),"",INDEX(AC185:AG185,1,Controls!$C$11))</f>
        <v/>
      </c>
      <c r="AI185" s="1" t="str">
        <f aca="false">IF(A185="","",IF(COUNTIFS($A$10:$A$309,A185)&lt;&gt;1,"Duplicate ID",IF(OR(B185&lt;&gt;Controls!$C$9,C185&lt;&gt;Controls!$C$10),"Other peer group",IF(OR(H185&lt;&gt;"Yes",G185="Excluded",G185="Adjacent",G185="Watchlist"),"Excluded",IF(OR(I185&lt;&gt;"Yes",D185="",E185="",J185="",K185="",L185="",X185="",Controls!$C$10="",Controls!$C$8="",Controls!$C$20="",Controls!$C$21="",M185&lt;&gt;Controls!$C$8,NOT(ISNUMBER(N185)),N185&lt;=0,N185&lt;&gt;Controls!$C$7,NOT(ISNUMBER(O185)),O185&gt;N185,AND(Controls!$C$11&gt;=4,OR(NOT(ISNUMBER(P185)),P185&lt;=N185)),AND(Controls!$C$11=2,T185&lt;&gt;0,Y185=""),AND(G185&lt;&gt;"Core",G185&lt;&gt;"Secondary")),"Review inputs / basis",IF(NOT(ISNUMBER(AH185)),"Missing / NM metric","Eligible"))))))</f>
        <v/>
      </c>
      <c r="AJ185" s="20" t="str">
        <f aca="false">IF(AND(AI185="Eligible",G185="Core"),AH185,"")</f>
        <v/>
      </c>
      <c r="AK185" s="20" t="str">
        <f aca="false">IF(AI185="Eligible",AH185,"")</f>
        <v/>
      </c>
      <c r="AL185" s="1" t="str">
        <f aca="false">IF(NOT(ISNUMBER(AJ185)),"",IF($A$6&lt;5,"Fewer than 5 core",IF(OR(AJ185&lt;$B$6-1.5*($D$6-$B$6),AJ185&gt;$D$6+1.5*($D$6-$B$6)),"Review outlier","Within IQR fences")))</f>
        <v/>
      </c>
      <c r="AM185" s="1"/>
      <c r="AN185" s="1"/>
      <c r="AO185" s="1"/>
      <c r="AP185" s="1"/>
    </row>
    <row r="186" customFormat="false" ht="24.75" hidden="false" customHeight="true" outlineLevel="0" collapsed="false">
      <c r="A186" s="15"/>
      <c r="B186" s="15"/>
      <c r="C186" s="15"/>
      <c r="D186" s="15"/>
      <c r="E186" s="15"/>
      <c r="F186" s="15"/>
      <c r="G186" s="15"/>
      <c r="H186" s="15"/>
      <c r="I186" s="15"/>
      <c r="J186" s="15"/>
      <c r="K186" s="15"/>
      <c r="L186" s="15"/>
      <c r="M186" s="15"/>
      <c r="N186" s="16"/>
      <c r="O186" s="16"/>
      <c r="P186" s="16"/>
      <c r="Q186" s="17"/>
      <c r="R186" s="17"/>
      <c r="S186" s="17"/>
      <c r="T186" s="17"/>
      <c r="U186" s="17"/>
      <c r="V186" s="17"/>
      <c r="W186" s="17"/>
      <c r="X186" s="17"/>
      <c r="Y186" s="17"/>
      <c r="Z186" s="7" t="str">
        <f aca="false">IF(COUNT(S186:T186)&lt;&gt;2,"",SUM(S186:T186))</f>
        <v/>
      </c>
      <c r="AA186" s="18" t="str">
        <f aca="false">IF(OR(NOT(ISNUMBER(Z186)),NOT(ISNUMBER(R186)),R186&lt;=0),"",Z186/R186)</f>
        <v/>
      </c>
      <c r="AB186" s="18" t="str">
        <f aca="false">IF(OR(COUNT(R186,V186)&lt;&gt;2,R186&lt;=0),"",V186/R186-1)</f>
        <v/>
      </c>
      <c r="AC186" s="19" t="str">
        <f aca="false">IF(COUNT(Q186,R186)&lt;&gt;2,"",IF(OR(Q186&lt;=0,R186&lt;=0),"NM",Q186/R186))</f>
        <v/>
      </c>
      <c r="AD186" s="19" t="str">
        <f aca="false">IF(COUNT(Q186,Z186)&lt;&gt;2,"",IF(OR(Q186&lt;=0,Z186&lt;=0),"NM",Q186/Z186))</f>
        <v/>
      </c>
      <c r="AE186" s="19" t="str">
        <f aca="false">IF(COUNT(Q186,U186)&lt;&gt;2,"",IF(OR(Q186&lt;=0,U186&lt;=0),"NM",Q186/U186))</f>
        <v/>
      </c>
      <c r="AF186" s="19" t="str">
        <f aca="false">IF(COUNT(Q186,V186)&lt;&gt;2,"",IF(OR(Q186&lt;=0,V186&lt;=0),"NM",Q186/V186))</f>
        <v/>
      </c>
      <c r="AG186" s="19" t="str">
        <f aca="false">IF(COUNT(Q186,W186)&lt;&gt;2,"",IF(OR(Q186&lt;=0,W186&lt;=0),"NM",Q186/W186))</f>
        <v/>
      </c>
      <c r="AH186" s="20" t="str">
        <f aca="false">IF(OR(NOT(ISNUMBER(Controls!$C$11)),Controls!$C$11&lt;1,Controls!$C$11&gt;5,Controls!$C$11&lt;&gt;INT(Controls!$C$11)),"",INDEX(AC186:AG186,1,Controls!$C$11))</f>
        <v/>
      </c>
      <c r="AI186" s="1" t="str">
        <f aca="false">IF(A186="","",IF(COUNTIFS($A$10:$A$309,A186)&lt;&gt;1,"Duplicate ID",IF(OR(B186&lt;&gt;Controls!$C$9,C186&lt;&gt;Controls!$C$10),"Other peer group",IF(OR(H186&lt;&gt;"Yes",G186="Excluded",G186="Adjacent",G186="Watchlist"),"Excluded",IF(OR(I186&lt;&gt;"Yes",D186="",E186="",J186="",K186="",L186="",X186="",Controls!$C$10="",Controls!$C$8="",Controls!$C$20="",Controls!$C$21="",M186&lt;&gt;Controls!$C$8,NOT(ISNUMBER(N186)),N186&lt;=0,N186&lt;&gt;Controls!$C$7,NOT(ISNUMBER(O186)),O186&gt;N186,AND(Controls!$C$11&gt;=4,OR(NOT(ISNUMBER(P186)),P186&lt;=N186)),AND(Controls!$C$11=2,T186&lt;&gt;0,Y186=""),AND(G186&lt;&gt;"Core",G186&lt;&gt;"Secondary")),"Review inputs / basis",IF(NOT(ISNUMBER(AH186)),"Missing / NM metric","Eligible"))))))</f>
        <v/>
      </c>
      <c r="AJ186" s="20" t="str">
        <f aca="false">IF(AND(AI186="Eligible",G186="Core"),AH186,"")</f>
        <v/>
      </c>
      <c r="AK186" s="20" t="str">
        <f aca="false">IF(AI186="Eligible",AH186,"")</f>
        <v/>
      </c>
      <c r="AL186" s="1" t="str">
        <f aca="false">IF(NOT(ISNUMBER(AJ186)),"",IF($A$6&lt;5,"Fewer than 5 core",IF(OR(AJ186&lt;$B$6-1.5*($D$6-$B$6),AJ186&gt;$D$6+1.5*($D$6-$B$6)),"Review outlier","Within IQR fences")))</f>
        <v/>
      </c>
      <c r="AM186" s="1"/>
      <c r="AN186" s="1"/>
      <c r="AO186" s="1"/>
      <c r="AP186" s="1"/>
    </row>
    <row r="187" customFormat="false" ht="24.75" hidden="false" customHeight="true" outlineLevel="0" collapsed="false">
      <c r="A187" s="15"/>
      <c r="B187" s="15"/>
      <c r="C187" s="15"/>
      <c r="D187" s="15"/>
      <c r="E187" s="15"/>
      <c r="F187" s="15"/>
      <c r="G187" s="15"/>
      <c r="H187" s="15"/>
      <c r="I187" s="15"/>
      <c r="J187" s="15"/>
      <c r="K187" s="15"/>
      <c r="L187" s="15"/>
      <c r="M187" s="15"/>
      <c r="N187" s="16"/>
      <c r="O187" s="16"/>
      <c r="P187" s="16"/>
      <c r="Q187" s="17"/>
      <c r="R187" s="17"/>
      <c r="S187" s="17"/>
      <c r="T187" s="17"/>
      <c r="U187" s="17"/>
      <c r="V187" s="17"/>
      <c r="W187" s="17"/>
      <c r="X187" s="17"/>
      <c r="Y187" s="17"/>
      <c r="Z187" s="7" t="str">
        <f aca="false">IF(COUNT(S187:T187)&lt;&gt;2,"",SUM(S187:T187))</f>
        <v/>
      </c>
      <c r="AA187" s="18" t="str">
        <f aca="false">IF(OR(NOT(ISNUMBER(Z187)),NOT(ISNUMBER(R187)),R187&lt;=0),"",Z187/R187)</f>
        <v/>
      </c>
      <c r="AB187" s="18" t="str">
        <f aca="false">IF(OR(COUNT(R187,V187)&lt;&gt;2,R187&lt;=0),"",V187/R187-1)</f>
        <v/>
      </c>
      <c r="AC187" s="19" t="str">
        <f aca="false">IF(COUNT(Q187,R187)&lt;&gt;2,"",IF(OR(Q187&lt;=0,R187&lt;=0),"NM",Q187/R187))</f>
        <v/>
      </c>
      <c r="AD187" s="19" t="str">
        <f aca="false">IF(COUNT(Q187,Z187)&lt;&gt;2,"",IF(OR(Q187&lt;=0,Z187&lt;=0),"NM",Q187/Z187))</f>
        <v/>
      </c>
      <c r="AE187" s="19" t="str">
        <f aca="false">IF(COUNT(Q187,U187)&lt;&gt;2,"",IF(OR(Q187&lt;=0,U187&lt;=0),"NM",Q187/U187))</f>
        <v/>
      </c>
      <c r="AF187" s="19" t="str">
        <f aca="false">IF(COUNT(Q187,V187)&lt;&gt;2,"",IF(OR(Q187&lt;=0,V187&lt;=0),"NM",Q187/V187))</f>
        <v/>
      </c>
      <c r="AG187" s="19" t="str">
        <f aca="false">IF(COUNT(Q187,W187)&lt;&gt;2,"",IF(OR(Q187&lt;=0,W187&lt;=0),"NM",Q187/W187))</f>
        <v/>
      </c>
      <c r="AH187" s="20" t="str">
        <f aca="false">IF(OR(NOT(ISNUMBER(Controls!$C$11)),Controls!$C$11&lt;1,Controls!$C$11&gt;5,Controls!$C$11&lt;&gt;INT(Controls!$C$11)),"",INDEX(AC187:AG187,1,Controls!$C$11))</f>
        <v/>
      </c>
      <c r="AI187" s="1" t="str">
        <f aca="false">IF(A187="","",IF(COUNTIFS($A$10:$A$309,A187)&lt;&gt;1,"Duplicate ID",IF(OR(B187&lt;&gt;Controls!$C$9,C187&lt;&gt;Controls!$C$10),"Other peer group",IF(OR(H187&lt;&gt;"Yes",G187="Excluded",G187="Adjacent",G187="Watchlist"),"Excluded",IF(OR(I187&lt;&gt;"Yes",D187="",E187="",J187="",K187="",L187="",X187="",Controls!$C$10="",Controls!$C$8="",Controls!$C$20="",Controls!$C$21="",M187&lt;&gt;Controls!$C$8,NOT(ISNUMBER(N187)),N187&lt;=0,N187&lt;&gt;Controls!$C$7,NOT(ISNUMBER(O187)),O187&gt;N187,AND(Controls!$C$11&gt;=4,OR(NOT(ISNUMBER(P187)),P187&lt;=N187)),AND(Controls!$C$11=2,T187&lt;&gt;0,Y187=""),AND(G187&lt;&gt;"Core",G187&lt;&gt;"Secondary")),"Review inputs / basis",IF(NOT(ISNUMBER(AH187)),"Missing / NM metric","Eligible"))))))</f>
        <v/>
      </c>
      <c r="AJ187" s="20" t="str">
        <f aca="false">IF(AND(AI187="Eligible",G187="Core"),AH187,"")</f>
        <v/>
      </c>
      <c r="AK187" s="20" t="str">
        <f aca="false">IF(AI187="Eligible",AH187,"")</f>
        <v/>
      </c>
      <c r="AL187" s="1" t="str">
        <f aca="false">IF(NOT(ISNUMBER(AJ187)),"",IF($A$6&lt;5,"Fewer than 5 core",IF(OR(AJ187&lt;$B$6-1.5*($D$6-$B$6),AJ187&gt;$D$6+1.5*($D$6-$B$6)),"Review outlier","Within IQR fences")))</f>
        <v/>
      </c>
      <c r="AM187" s="1"/>
      <c r="AN187" s="1"/>
      <c r="AO187" s="1"/>
      <c r="AP187" s="1"/>
    </row>
    <row r="188" customFormat="false" ht="24.75" hidden="false" customHeight="true" outlineLevel="0" collapsed="false">
      <c r="A188" s="15"/>
      <c r="B188" s="15"/>
      <c r="C188" s="15"/>
      <c r="D188" s="15"/>
      <c r="E188" s="15"/>
      <c r="F188" s="15"/>
      <c r="G188" s="15"/>
      <c r="H188" s="15"/>
      <c r="I188" s="15"/>
      <c r="J188" s="15"/>
      <c r="K188" s="15"/>
      <c r="L188" s="15"/>
      <c r="M188" s="15"/>
      <c r="N188" s="16"/>
      <c r="O188" s="16"/>
      <c r="P188" s="16"/>
      <c r="Q188" s="17"/>
      <c r="R188" s="17"/>
      <c r="S188" s="17"/>
      <c r="T188" s="17"/>
      <c r="U188" s="17"/>
      <c r="V188" s="17"/>
      <c r="W188" s="17"/>
      <c r="X188" s="17"/>
      <c r="Y188" s="17"/>
      <c r="Z188" s="7" t="str">
        <f aca="false">IF(COUNT(S188:T188)&lt;&gt;2,"",SUM(S188:T188))</f>
        <v/>
      </c>
      <c r="AA188" s="18" t="str">
        <f aca="false">IF(OR(NOT(ISNUMBER(Z188)),NOT(ISNUMBER(R188)),R188&lt;=0),"",Z188/R188)</f>
        <v/>
      </c>
      <c r="AB188" s="18" t="str">
        <f aca="false">IF(OR(COUNT(R188,V188)&lt;&gt;2,R188&lt;=0),"",V188/R188-1)</f>
        <v/>
      </c>
      <c r="AC188" s="19" t="str">
        <f aca="false">IF(COUNT(Q188,R188)&lt;&gt;2,"",IF(OR(Q188&lt;=0,R188&lt;=0),"NM",Q188/R188))</f>
        <v/>
      </c>
      <c r="AD188" s="19" t="str">
        <f aca="false">IF(COUNT(Q188,Z188)&lt;&gt;2,"",IF(OR(Q188&lt;=0,Z188&lt;=0),"NM",Q188/Z188))</f>
        <v/>
      </c>
      <c r="AE188" s="19" t="str">
        <f aca="false">IF(COUNT(Q188,U188)&lt;&gt;2,"",IF(OR(Q188&lt;=0,U188&lt;=0),"NM",Q188/U188))</f>
        <v/>
      </c>
      <c r="AF188" s="19" t="str">
        <f aca="false">IF(COUNT(Q188,V188)&lt;&gt;2,"",IF(OR(Q188&lt;=0,V188&lt;=0),"NM",Q188/V188))</f>
        <v/>
      </c>
      <c r="AG188" s="19" t="str">
        <f aca="false">IF(COUNT(Q188,W188)&lt;&gt;2,"",IF(OR(Q188&lt;=0,W188&lt;=0),"NM",Q188/W188))</f>
        <v/>
      </c>
      <c r="AH188" s="20" t="str">
        <f aca="false">IF(OR(NOT(ISNUMBER(Controls!$C$11)),Controls!$C$11&lt;1,Controls!$C$11&gt;5,Controls!$C$11&lt;&gt;INT(Controls!$C$11)),"",INDEX(AC188:AG188,1,Controls!$C$11))</f>
        <v/>
      </c>
      <c r="AI188" s="1" t="str">
        <f aca="false">IF(A188="","",IF(COUNTIFS($A$10:$A$309,A188)&lt;&gt;1,"Duplicate ID",IF(OR(B188&lt;&gt;Controls!$C$9,C188&lt;&gt;Controls!$C$10),"Other peer group",IF(OR(H188&lt;&gt;"Yes",G188="Excluded",G188="Adjacent",G188="Watchlist"),"Excluded",IF(OR(I188&lt;&gt;"Yes",D188="",E188="",J188="",K188="",L188="",X188="",Controls!$C$10="",Controls!$C$8="",Controls!$C$20="",Controls!$C$21="",M188&lt;&gt;Controls!$C$8,NOT(ISNUMBER(N188)),N188&lt;=0,N188&lt;&gt;Controls!$C$7,NOT(ISNUMBER(O188)),O188&gt;N188,AND(Controls!$C$11&gt;=4,OR(NOT(ISNUMBER(P188)),P188&lt;=N188)),AND(Controls!$C$11=2,T188&lt;&gt;0,Y188=""),AND(G188&lt;&gt;"Core",G188&lt;&gt;"Secondary")),"Review inputs / basis",IF(NOT(ISNUMBER(AH188)),"Missing / NM metric","Eligible"))))))</f>
        <v/>
      </c>
      <c r="AJ188" s="20" t="str">
        <f aca="false">IF(AND(AI188="Eligible",G188="Core"),AH188,"")</f>
        <v/>
      </c>
      <c r="AK188" s="20" t="str">
        <f aca="false">IF(AI188="Eligible",AH188,"")</f>
        <v/>
      </c>
      <c r="AL188" s="1" t="str">
        <f aca="false">IF(NOT(ISNUMBER(AJ188)),"",IF($A$6&lt;5,"Fewer than 5 core",IF(OR(AJ188&lt;$B$6-1.5*($D$6-$B$6),AJ188&gt;$D$6+1.5*($D$6-$B$6)),"Review outlier","Within IQR fences")))</f>
        <v/>
      </c>
      <c r="AM188" s="1"/>
      <c r="AN188" s="1"/>
      <c r="AO188" s="1"/>
      <c r="AP188" s="1"/>
    </row>
    <row r="189" customFormat="false" ht="24.75" hidden="false" customHeight="true" outlineLevel="0" collapsed="false">
      <c r="A189" s="15"/>
      <c r="B189" s="15"/>
      <c r="C189" s="15"/>
      <c r="D189" s="15"/>
      <c r="E189" s="15"/>
      <c r="F189" s="15"/>
      <c r="G189" s="15"/>
      <c r="H189" s="15"/>
      <c r="I189" s="15"/>
      <c r="J189" s="15"/>
      <c r="K189" s="15"/>
      <c r="L189" s="15"/>
      <c r="M189" s="15"/>
      <c r="N189" s="16"/>
      <c r="O189" s="16"/>
      <c r="P189" s="16"/>
      <c r="Q189" s="17"/>
      <c r="R189" s="17"/>
      <c r="S189" s="17"/>
      <c r="T189" s="17"/>
      <c r="U189" s="17"/>
      <c r="V189" s="17"/>
      <c r="W189" s="17"/>
      <c r="X189" s="17"/>
      <c r="Y189" s="17"/>
      <c r="Z189" s="7" t="str">
        <f aca="false">IF(COUNT(S189:T189)&lt;&gt;2,"",SUM(S189:T189))</f>
        <v/>
      </c>
      <c r="AA189" s="18" t="str">
        <f aca="false">IF(OR(NOT(ISNUMBER(Z189)),NOT(ISNUMBER(R189)),R189&lt;=0),"",Z189/R189)</f>
        <v/>
      </c>
      <c r="AB189" s="18" t="str">
        <f aca="false">IF(OR(COUNT(R189,V189)&lt;&gt;2,R189&lt;=0),"",V189/R189-1)</f>
        <v/>
      </c>
      <c r="AC189" s="19" t="str">
        <f aca="false">IF(COUNT(Q189,R189)&lt;&gt;2,"",IF(OR(Q189&lt;=0,R189&lt;=0),"NM",Q189/R189))</f>
        <v/>
      </c>
      <c r="AD189" s="19" t="str">
        <f aca="false">IF(COUNT(Q189,Z189)&lt;&gt;2,"",IF(OR(Q189&lt;=0,Z189&lt;=0),"NM",Q189/Z189))</f>
        <v/>
      </c>
      <c r="AE189" s="19" t="str">
        <f aca="false">IF(COUNT(Q189,U189)&lt;&gt;2,"",IF(OR(Q189&lt;=0,U189&lt;=0),"NM",Q189/U189))</f>
        <v/>
      </c>
      <c r="AF189" s="19" t="str">
        <f aca="false">IF(COUNT(Q189,V189)&lt;&gt;2,"",IF(OR(Q189&lt;=0,V189&lt;=0),"NM",Q189/V189))</f>
        <v/>
      </c>
      <c r="AG189" s="19" t="str">
        <f aca="false">IF(COUNT(Q189,W189)&lt;&gt;2,"",IF(OR(Q189&lt;=0,W189&lt;=0),"NM",Q189/W189))</f>
        <v/>
      </c>
      <c r="AH189" s="20" t="str">
        <f aca="false">IF(OR(NOT(ISNUMBER(Controls!$C$11)),Controls!$C$11&lt;1,Controls!$C$11&gt;5,Controls!$C$11&lt;&gt;INT(Controls!$C$11)),"",INDEX(AC189:AG189,1,Controls!$C$11))</f>
        <v/>
      </c>
      <c r="AI189" s="1" t="str">
        <f aca="false">IF(A189="","",IF(COUNTIFS($A$10:$A$309,A189)&lt;&gt;1,"Duplicate ID",IF(OR(B189&lt;&gt;Controls!$C$9,C189&lt;&gt;Controls!$C$10),"Other peer group",IF(OR(H189&lt;&gt;"Yes",G189="Excluded",G189="Adjacent",G189="Watchlist"),"Excluded",IF(OR(I189&lt;&gt;"Yes",D189="",E189="",J189="",K189="",L189="",X189="",Controls!$C$10="",Controls!$C$8="",Controls!$C$20="",Controls!$C$21="",M189&lt;&gt;Controls!$C$8,NOT(ISNUMBER(N189)),N189&lt;=0,N189&lt;&gt;Controls!$C$7,NOT(ISNUMBER(O189)),O189&gt;N189,AND(Controls!$C$11&gt;=4,OR(NOT(ISNUMBER(P189)),P189&lt;=N189)),AND(Controls!$C$11=2,T189&lt;&gt;0,Y189=""),AND(G189&lt;&gt;"Core",G189&lt;&gt;"Secondary")),"Review inputs / basis",IF(NOT(ISNUMBER(AH189)),"Missing / NM metric","Eligible"))))))</f>
        <v/>
      </c>
      <c r="AJ189" s="20" t="str">
        <f aca="false">IF(AND(AI189="Eligible",G189="Core"),AH189,"")</f>
        <v/>
      </c>
      <c r="AK189" s="20" t="str">
        <f aca="false">IF(AI189="Eligible",AH189,"")</f>
        <v/>
      </c>
      <c r="AL189" s="1" t="str">
        <f aca="false">IF(NOT(ISNUMBER(AJ189)),"",IF($A$6&lt;5,"Fewer than 5 core",IF(OR(AJ189&lt;$B$6-1.5*($D$6-$B$6),AJ189&gt;$D$6+1.5*($D$6-$B$6)),"Review outlier","Within IQR fences")))</f>
        <v/>
      </c>
      <c r="AM189" s="1"/>
      <c r="AN189" s="1"/>
      <c r="AO189" s="1"/>
      <c r="AP189" s="1"/>
    </row>
    <row r="190" customFormat="false" ht="24.75" hidden="false" customHeight="true" outlineLevel="0" collapsed="false">
      <c r="A190" s="15"/>
      <c r="B190" s="15"/>
      <c r="C190" s="15"/>
      <c r="D190" s="15"/>
      <c r="E190" s="15"/>
      <c r="F190" s="15"/>
      <c r="G190" s="15"/>
      <c r="H190" s="15"/>
      <c r="I190" s="15"/>
      <c r="J190" s="15"/>
      <c r="K190" s="15"/>
      <c r="L190" s="15"/>
      <c r="M190" s="15"/>
      <c r="N190" s="16"/>
      <c r="O190" s="16"/>
      <c r="P190" s="16"/>
      <c r="Q190" s="17"/>
      <c r="R190" s="17"/>
      <c r="S190" s="17"/>
      <c r="T190" s="17"/>
      <c r="U190" s="17"/>
      <c r="V190" s="17"/>
      <c r="W190" s="17"/>
      <c r="X190" s="17"/>
      <c r="Y190" s="17"/>
      <c r="Z190" s="7" t="str">
        <f aca="false">IF(COUNT(S190:T190)&lt;&gt;2,"",SUM(S190:T190))</f>
        <v/>
      </c>
      <c r="AA190" s="18" t="str">
        <f aca="false">IF(OR(NOT(ISNUMBER(Z190)),NOT(ISNUMBER(R190)),R190&lt;=0),"",Z190/R190)</f>
        <v/>
      </c>
      <c r="AB190" s="18" t="str">
        <f aca="false">IF(OR(COUNT(R190,V190)&lt;&gt;2,R190&lt;=0),"",V190/R190-1)</f>
        <v/>
      </c>
      <c r="AC190" s="19" t="str">
        <f aca="false">IF(COUNT(Q190,R190)&lt;&gt;2,"",IF(OR(Q190&lt;=0,R190&lt;=0),"NM",Q190/R190))</f>
        <v/>
      </c>
      <c r="AD190" s="19" t="str">
        <f aca="false">IF(COUNT(Q190,Z190)&lt;&gt;2,"",IF(OR(Q190&lt;=0,Z190&lt;=0),"NM",Q190/Z190))</f>
        <v/>
      </c>
      <c r="AE190" s="19" t="str">
        <f aca="false">IF(COUNT(Q190,U190)&lt;&gt;2,"",IF(OR(Q190&lt;=0,U190&lt;=0),"NM",Q190/U190))</f>
        <v/>
      </c>
      <c r="AF190" s="19" t="str">
        <f aca="false">IF(COUNT(Q190,V190)&lt;&gt;2,"",IF(OR(Q190&lt;=0,V190&lt;=0),"NM",Q190/V190))</f>
        <v/>
      </c>
      <c r="AG190" s="19" t="str">
        <f aca="false">IF(COUNT(Q190,W190)&lt;&gt;2,"",IF(OR(Q190&lt;=0,W190&lt;=0),"NM",Q190/W190))</f>
        <v/>
      </c>
      <c r="AH190" s="20" t="str">
        <f aca="false">IF(OR(NOT(ISNUMBER(Controls!$C$11)),Controls!$C$11&lt;1,Controls!$C$11&gt;5,Controls!$C$11&lt;&gt;INT(Controls!$C$11)),"",INDEX(AC190:AG190,1,Controls!$C$11))</f>
        <v/>
      </c>
      <c r="AI190" s="1" t="str">
        <f aca="false">IF(A190="","",IF(COUNTIFS($A$10:$A$309,A190)&lt;&gt;1,"Duplicate ID",IF(OR(B190&lt;&gt;Controls!$C$9,C190&lt;&gt;Controls!$C$10),"Other peer group",IF(OR(H190&lt;&gt;"Yes",G190="Excluded",G190="Adjacent",G190="Watchlist"),"Excluded",IF(OR(I190&lt;&gt;"Yes",D190="",E190="",J190="",K190="",L190="",X190="",Controls!$C$10="",Controls!$C$8="",Controls!$C$20="",Controls!$C$21="",M190&lt;&gt;Controls!$C$8,NOT(ISNUMBER(N190)),N190&lt;=0,N190&lt;&gt;Controls!$C$7,NOT(ISNUMBER(O190)),O190&gt;N190,AND(Controls!$C$11&gt;=4,OR(NOT(ISNUMBER(P190)),P190&lt;=N190)),AND(Controls!$C$11=2,T190&lt;&gt;0,Y190=""),AND(G190&lt;&gt;"Core",G190&lt;&gt;"Secondary")),"Review inputs / basis",IF(NOT(ISNUMBER(AH190)),"Missing / NM metric","Eligible"))))))</f>
        <v/>
      </c>
      <c r="AJ190" s="20" t="str">
        <f aca="false">IF(AND(AI190="Eligible",G190="Core"),AH190,"")</f>
        <v/>
      </c>
      <c r="AK190" s="20" t="str">
        <f aca="false">IF(AI190="Eligible",AH190,"")</f>
        <v/>
      </c>
      <c r="AL190" s="1" t="str">
        <f aca="false">IF(NOT(ISNUMBER(AJ190)),"",IF($A$6&lt;5,"Fewer than 5 core",IF(OR(AJ190&lt;$B$6-1.5*($D$6-$B$6),AJ190&gt;$D$6+1.5*($D$6-$B$6)),"Review outlier","Within IQR fences")))</f>
        <v/>
      </c>
      <c r="AM190" s="1"/>
      <c r="AN190" s="1"/>
      <c r="AO190" s="1"/>
      <c r="AP190" s="1"/>
    </row>
    <row r="191" customFormat="false" ht="24.75" hidden="false" customHeight="true" outlineLevel="0" collapsed="false">
      <c r="A191" s="15"/>
      <c r="B191" s="15"/>
      <c r="C191" s="15"/>
      <c r="D191" s="15"/>
      <c r="E191" s="15"/>
      <c r="F191" s="15"/>
      <c r="G191" s="15"/>
      <c r="H191" s="15"/>
      <c r="I191" s="15"/>
      <c r="J191" s="15"/>
      <c r="K191" s="15"/>
      <c r="L191" s="15"/>
      <c r="M191" s="15"/>
      <c r="N191" s="16"/>
      <c r="O191" s="16"/>
      <c r="P191" s="16"/>
      <c r="Q191" s="17"/>
      <c r="R191" s="17"/>
      <c r="S191" s="17"/>
      <c r="T191" s="17"/>
      <c r="U191" s="17"/>
      <c r="V191" s="17"/>
      <c r="W191" s="17"/>
      <c r="X191" s="17"/>
      <c r="Y191" s="17"/>
      <c r="Z191" s="7" t="str">
        <f aca="false">IF(COUNT(S191:T191)&lt;&gt;2,"",SUM(S191:T191))</f>
        <v/>
      </c>
      <c r="AA191" s="18" t="str">
        <f aca="false">IF(OR(NOT(ISNUMBER(Z191)),NOT(ISNUMBER(R191)),R191&lt;=0),"",Z191/R191)</f>
        <v/>
      </c>
      <c r="AB191" s="18" t="str">
        <f aca="false">IF(OR(COUNT(R191,V191)&lt;&gt;2,R191&lt;=0),"",V191/R191-1)</f>
        <v/>
      </c>
      <c r="AC191" s="19" t="str">
        <f aca="false">IF(COUNT(Q191,R191)&lt;&gt;2,"",IF(OR(Q191&lt;=0,R191&lt;=0),"NM",Q191/R191))</f>
        <v/>
      </c>
      <c r="AD191" s="19" t="str">
        <f aca="false">IF(COUNT(Q191,Z191)&lt;&gt;2,"",IF(OR(Q191&lt;=0,Z191&lt;=0),"NM",Q191/Z191))</f>
        <v/>
      </c>
      <c r="AE191" s="19" t="str">
        <f aca="false">IF(COUNT(Q191,U191)&lt;&gt;2,"",IF(OR(Q191&lt;=0,U191&lt;=0),"NM",Q191/U191))</f>
        <v/>
      </c>
      <c r="AF191" s="19" t="str">
        <f aca="false">IF(COUNT(Q191,V191)&lt;&gt;2,"",IF(OR(Q191&lt;=0,V191&lt;=0),"NM",Q191/V191))</f>
        <v/>
      </c>
      <c r="AG191" s="19" t="str">
        <f aca="false">IF(COUNT(Q191,W191)&lt;&gt;2,"",IF(OR(Q191&lt;=0,W191&lt;=0),"NM",Q191/W191))</f>
        <v/>
      </c>
      <c r="AH191" s="20" t="str">
        <f aca="false">IF(OR(NOT(ISNUMBER(Controls!$C$11)),Controls!$C$11&lt;1,Controls!$C$11&gt;5,Controls!$C$11&lt;&gt;INT(Controls!$C$11)),"",INDEX(AC191:AG191,1,Controls!$C$11))</f>
        <v/>
      </c>
      <c r="AI191" s="1" t="str">
        <f aca="false">IF(A191="","",IF(COUNTIFS($A$10:$A$309,A191)&lt;&gt;1,"Duplicate ID",IF(OR(B191&lt;&gt;Controls!$C$9,C191&lt;&gt;Controls!$C$10),"Other peer group",IF(OR(H191&lt;&gt;"Yes",G191="Excluded",G191="Adjacent",G191="Watchlist"),"Excluded",IF(OR(I191&lt;&gt;"Yes",D191="",E191="",J191="",K191="",L191="",X191="",Controls!$C$10="",Controls!$C$8="",Controls!$C$20="",Controls!$C$21="",M191&lt;&gt;Controls!$C$8,NOT(ISNUMBER(N191)),N191&lt;=0,N191&lt;&gt;Controls!$C$7,NOT(ISNUMBER(O191)),O191&gt;N191,AND(Controls!$C$11&gt;=4,OR(NOT(ISNUMBER(P191)),P191&lt;=N191)),AND(Controls!$C$11=2,T191&lt;&gt;0,Y191=""),AND(G191&lt;&gt;"Core",G191&lt;&gt;"Secondary")),"Review inputs / basis",IF(NOT(ISNUMBER(AH191)),"Missing / NM metric","Eligible"))))))</f>
        <v/>
      </c>
      <c r="AJ191" s="20" t="str">
        <f aca="false">IF(AND(AI191="Eligible",G191="Core"),AH191,"")</f>
        <v/>
      </c>
      <c r="AK191" s="20" t="str">
        <f aca="false">IF(AI191="Eligible",AH191,"")</f>
        <v/>
      </c>
      <c r="AL191" s="1" t="str">
        <f aca="false">IF(NOT(ISNUMBER(AJ191)),"",IF($A$6&lt;5,"Fewer than 5 core",IF(OR(AJ191&lt;$B$6-1.5*($D$6-$B$6),AJ191&gt;$D$6+1.5*($D$6-$B$6)),"Review outlier","Within IQR fences")))</f>
        <v/>
      </c>
      <c r="AM191" s="1"/>
      <c r="AN191" s="1"/>
      <c r="AO191" s="1"/>
      <c r="AP191" s="1"/>
    </row>
    <row r="192" customFormat="false" ht="24.75" hidden="false" customHeight="true" outlineLevel="0" collapsed="false">
      <c r="A192" s="15"/>
      <c r="B192" s="15"/>
      <c r="C192" s="15"/>
      <c r="D192" s="15"/>
      <c r="E192" s="15"/>
      <c r="F192" s="15"/>
      <c r="G192" s="15"/>
      <c r="H192" s="15"/>
      <c r="I192" s="15"/>
      <c r="J192" s="15"/>
      <c r="K192" s="15"/>
      <c r="L192" s="15"/>
      <c r="M192" s="15"/>
      <c r="N192" s="16"/>
      <c r="O192" s="16"/>
      <c r="P192" s="16"/>
      <c r="Q192" s="17"/>
      <c r="R192" s="17"/>
      <c r="S192" s="17"/>
      <c r="T192" s="17"/>
      <c r="U192" s="17"/>
      <c r="V192" s="17"/>
      <c r="W192" s="17"/>
      <c r="X192" s="17"/>
      <c r="Y192" s="17"/>
      <c r="Z192" s="7" t="str">
        <f aca="false">IF(COUNT(S192:T192)&lt;&gt;2,"",SUM(S192:T192))</f>
        <v/>
      </c>
      <c r="AA192" s="18" t="str">
        <f aca="false">IF(OR(NOT(ISNUMBER(Z192)),NOT(ISNUMBER(R192)),R192&lt;=0),"",Z192/R192)</f>
        <v/>
      </c>
      <c r="AB192" s="18" t="str">
        <f aca="false">IF(OR(COUNT(R192,V192)&lt;&gt;2,R192&lt;=0),"",V192/R192-1)</f>
        <v/>
      </c>
      <c r="AC192" s="19" t="str">
        <f aca="false">IF(COUNT(Q192,R192)&lt;&gt;2,"",IF(OR(Q192&lt;=0,R192&lt;=0),"NM",Q192/R192))</f>
        <v/>
      </c>
      <c r="AD192" s="19" t="str">
        <f aca="false">IF(COUNT(Q192,Z192)&lt;&gt;2,"",IF(OR(Q192&lt;=0,Z192&lt;=0),"NM",Q192/Z192))</f>
        <v/>
      </c>
      <c r="AE192" s="19" t="str">
        <f aca="false">IF(COUNT(Q192,U192)&lt;&gt;2,"",IF(OR(Q192&lt;=0,U192&lt;=0),"NM",Q192/U192))</f>
        <v/>
      </c>
      <c r="AF192" s="19" t="str">
        <f aca="false">IF(COUNT(Q192,V192)&lt;&gt;2,"",IF(OR(Q192&lt;=0,V192&lt;=0),"NM",Q192/V192))</f>
        <v/>
      </c>
      <c r="AG192" s="19" t="str">
        <f aca="false">IF(COUNT(Q192,W192)&lt;&gt;2,"",IF(OR(Q192&lt;=0,W192&lt;=0),"NM",Q192/W192))</f>
        <v/>
      </c>
      <c r="AH192" s="20" t="str">
        <f aca="false">IF(OR(NOT(ISNUMBER(Controls!$C$11)),Controls!$C$11&lt;1,Controls!$C$11&gt;5,Controls!$C$11&lt;&gt;INT(Controls!$C$11)),"",INDEX(AC192:AG192,1,Controls!$C$11))</f>
        <v/>
      </c>
      <c r="AI192" s="1" t="str">
        <f aca="false">IF(A192="","",IF(COUNTIFS($A$10:$A$309,A192)&lt;&gt;1,"Duplicate ID",IF(OR(B192&lt;&gt;Controls!$C$9,C192&lt;&gt;Controls!$C$10),"Other peer group",IF(OR(H192&lt;&gt;"Yes",G192="Excluded",G192="Adjacent",G192="Watchlist"),"Excluded",IF(OR(I192&lt;&gt;"Yes",D192="",E192="",J192="",K192="",L192="",X192="",Controls!$C$10="",Controls!$C$8="",Controls!$C$20="",Controls!$C$21="",M192&lt;&gt;Controls!$C$8,NOT(ISNUMBER(N192)),N192&lt;=0,N192&lt;&gt;Controls!$C$7,NOT(ISNUMBER(O192)),O192&gt;N192,AND(Controls!$C$11&gt;=4,OR(NOT(ISNUMBER(P192)),P192&lt;=N192)),AND(Controls!$C$11=2,T192&lt;&gt;0,Y192=""),AND(G192&lt;&gt;"Core",G192&lt;&gt;"Secondary")),"Review inputs / basis",IF(NOT(ISNUMBER(AH192)),"Missing / NM metric","Eligible"))))))</f>
        <v/>
      </c>
      <c r="AJ192" s="20" t="str">
        <f aca="false">IF(AND(AI192="Eligible",G192="Core"),AH192,"")</f>
        <v/>
      </c>
      <c r="AK192" s="20" t="str">
        <f aca="false">IF(AI192="Eligible",AH192,"")</f>
        <v/>
      </c>
      <c r="AL192" s="1" t="str">
        <f aca="false">IF(NOT(ISNUMBER(AJ192)),"",IF($A$6&lt;5,"Fewer than 5 core",IF(OR(AJ192&lt;$B$6-1.5*($D$6-$B$6),AJ192&gt;$D$6+1.5*($D$6-$B$6)),"Review outlier","Within IQR fences")))</f>
        <v/>
      </c>
      <c r="AM192" s="1"/>
      <c r="AN192" s="1"/>
      <c r="AO192" s="1"/>
      <c r="AP192" s="1"/>
    </row>
    <row r="193" customFormat="false" ht="24.75" hidden="false" customHeight="true" outlineLevel="0" collapsed="false">
      <c r="A193" s="15"/>
      <c r="B193" s="15"/>
      <c r="C193" s="15"/>
      <c r="D193" s="15"/>
      <c r="E193" s="15"/>
      <c r="F193" s="15"/>
      <c r="G193" s="15"/>
      <c r="H193" s="15"/>
      <c r="I193" s="15"/>
      <c r="J193" s="15"/>
      <c r="K193" s="15"/>
      <c r="L193" s="15"/>
      <c r="M193" s="15"/>
      <c r="N193" s="16"/>
      <c r="O193" s="16"/>
      <c r="P193" s="16"/>
      <c r="Q193" s="17"/>
      <c r="R193" s="17"/>
      <c r="S193" s="17"/>
      <c r="T193" s="17"/>
      <c r="U193" s="17"/>
      <c r="V193" s="17"/>
      <c r="W193" s="17"/>
      <c r="X193" s="17"/>
      <c r="Y193" s="17"/>
      <c r="Z193" s="7" t="str">
        <f aca="false">IF(COUNT(S193:T193)&lt;&gt;2,"",SUM(S193:T193))</f>
        <v/>
      </c>
      <c r="AA193" s="18" t="str">
        <f aca="false">IF(OR(NOT(ISNUMBER(Z193)),NOT(ISNUMBER(R193)),R193&lt;=0),"",Z193/R193)</f>
        <v/>
      </c>
      <c r="AB193" s="18" t="str">
        <f aca="false">IF(OR(COUNT(R193,V193)&lt;&gt;2,R193&lt;=0),"",V193/R193-1)</f>
        <v/>
      </c>
      <c r="AC193" s="19" t="str">
        <f aca="false">IF(COUNT(Q193,R193)&lt;&gt;2,"",IF(OR(Q193&lt;=0,R193&lt;=0),"NM",Q193/R193))</f>
        <v/>
      </c>
      <c r="AD193" s="19" t="str">
        <f aca="false">IF(COUNT(Q193,Z193)&lt;&gt;2,"",IF(OR(Q193&lt;=0,Z193&lt;=0),"NM",Q193/Z193))</f>
        <v/>
      </c>
      <c r="AE193" s="19" t="str">
        <f aca="false">IF(COUNT(Q193,U193)&lt;&gt;2,"",IF(OR(Q193&lt;=0,U193&lt;=0),"NM",Q193/U193))</f>
        <v/>
      </c>
      <c r="AF193" s="19" t="str">
        <f aca="false">IF(COUNT(Q193,V193)&lt;&gt;2,"",IF(OR(Q193&lt;=0,V193&lt;=0),"NM",Q193/V193))</f>
        <v/>
      </c>
      <c r="AG193" s="19" t="str">
        <f aca="false">IF(COUNT(Q193,W193)&lt;&gt;2,"",IF(OR(Q193&lt;=0,W193&lt;=0),"NM",Q193/W193))</f>
        <v/>
      </c>
      <c r="AH193" s="20" t="str">
        <f aca="false">IF(OR(NOT(ISNUMBER(Controls!$C$11)),Controls!$C$11&lt;1,Controls!$C$11&gt;5,Controls!$C$11&lt;&gt;INT(Controls!$C$11)),"",INDEX(AC193:AG193,1,Controls!$C$11))</f>
        <v/>
      </c>
      <c r="AI193" s="1" t="str">
        <f aca="false">IF(A193="","",IF(COUNTIFS($A$10:$A$309,A193)&lt;&gt;1,"Duplicate ID",IF(OR(B193&lt;&gt;Controls!$C$9,C193&lt;&gt;Controls!$C$10),"Other peer group",IF(OR(H193&lt;&gt;"Yes",G193="Excluded",G193="Adjacent",G193="Watchlist"),"Excluded",IF(OR(I193&lt;&gt;"Yes",D193="",E193="",J193="",K193="",L193="",X193="",Controls!$C$10="",Controls!$C$8="",Controls!$C$20="",Controls!$C$21="",M193&lt;&gt;Controls!$C$8,NOT(ISNUMBER(N193)),N193&lt;=0,N193&lt;&gt;Controls!$C$7,NOT(ISNUMBER(O193)),O193&gt;N193,AND(Controls!$C$11&gt;=4,OR(NOT(ISNUMBER(P193)),P193&lt;=N193)),AND(Controls!$C$11=2,T193&lt;&gt;0,Y193=""),AND(G193&lt;&gt;"Core",G193&lt;&gt;"Secondary")),"Review inputs / basis",IF(NOT(ISNUMBER(AH193)),"Missing / NM metric","Eligible"))))))</f>
        <v/>
      </c>
      <c r="AJ193" s="20" t="str">
        <f aca="false">IF(AND(AI193="Eligible",G193="Core"),AH193,"")</f>
        <v/>
      </c>
      <c r="AK193" s="20" t="str">
        <f aca="false">IF(AI193="Eligible",AH193,"")</f>
        <v/>
      </c>
      <c r="AL193" s="1" t="str">
        <f aca="false">IF(NOT(ISNUMBER(AJ193)),"",IF($A$6&lt;5,"Fewer than 5 core",IF(OR(AJ193&lt;$B$6-1.5*($D$6-$B$6),AJ193&gt;$D$6+1.5*($D$6-$B$6)),"Review outlier","Within IQR fences")))</f>
        <v/>
      </c>
      <c r="AM193" s="1"/>
      <c r="AN193" s="1"/>
      <c r="AO193" s="1"/>
      <c r="AP193" s="1"/>
    </row>
    <row r="194" customFormat="false" ht="24.75" hidden="false" customHeight="true" outlineLevel="0" collapsed="false">
      <c r="A194" s="15"/>
      <c r="B194" s="15"/>
      <c r="C194" s="15"/>
      <c r="D194" s="15"/>
      <c r="E194" s="15"/>
      <c r="F194" s="15"/>
      <c r="G194" s="15"/>
      <c r="H194" s="15"/>
      <c r="I194" s="15"/>
      <c r="J194" s="15"/>
      <c r="K194" s="15"/>
      <c r="L194" s="15"/>
      <c r="M194" s="15"/>
      <c r="N194" s="16"/>
      <c r="O194" s="16"/>
      <c r="P194" s="16"/>
      <c r="Q194" s="17"/>
      <c r="R194" s="17"/>
      <c r="S194" s="17"/>
      <c r="T194" s="17"/>
      <c r="U194" s="17"/>
      <c r="V194" s="17"/>
      <c r="W194" s="17"/>
      <c r="X194" s="17"/>
      <c r="Y194" s="17"/>
      <c r="Z194" s="7" t="str">
        <f aca="false">IF(COUNT(S194:T194)&lt;&gt;2,"",SUM(S194:T194))</f>
        <v/>
      </c>
      <c r="AA194" s="18" t="str">
        <f aca="false">IF(OR(NOT(ISNUMBER(Z194)),NOT(ISNUMBER(R194)),R194&lt;=0),"",Z194/R194)</f>
        <v/>
      </c>
      <c r="AB194" s="18" t="str">
        <f aca="false">IF(OR(COUNT(R194,V194)&lt;&gt;2,R194&lt;=0),"",V194/R194-1)</f>
        <v/>
      </c>
      <c r="AC194" s="19" t="str">
        <f aca="false">IF(COUNT(Q194,R194)&lt;&gt;2,"",IF(OR(Q194&lt;=0,R194&lt;=0),"NM",Q194/R194))</f>
        <v/>
      </c>
      <c r="AD194" s="19" t="str">
        <f aca="false">IF(COUNT(Q194,Z194)&lt;&gt;2,"",IF(OR(Q194&lt;=0,Z194&lt;=0),"NM",Q194/Z194))</f>
        <v/>
      </c>
      <c r="AE194" s="19" t="str">
        <f aca="false">IF(COUNT(Q194,U194)&lt;&gt;2,"",IF(OR(Q194&lt;=0,U194&lt;=0),"NM",Q194/U194))</f>
        <v/>
      </c>
      <c r="AF194" s="19" t="str">
        <f aca="false">IF(COUNT(Q194,V194)&lt;&gt;2,"",IF(OR(Q194&lt;=0,V194&lt;=0),"NM",Q194/V194))</f>
        <v/>
      </c>
      <c r="AG194" s="19" t="str">
        <f aca="false">IF(COUNT(Q194,W194)&lt;&gt;2,"",IF(OR(Q194&lt;=0,W194&lt;=0),"NM",Q194/W194))</f>
        <v/>
      </c>
      <c r="AH194" s="20" t="str">
        <f aca="false">IF(OR(NOT(ISNUMBER(Controls!$C$11)),Controls!$C$11&lt;1,Controls!$C$11&gt;5,Controls!$C$11&lt;&gt;INT(Controls!$C$11)),"",INDEX(AC194:AG194,1,Controls!$C$11))</f>
        <v/>
      </c>
      <c r="AI194" s="1" t="str">
        <f aca="false">IF(A194="","",IF(COUNTIFS($A$10:$A$309,A194)&lt;&gt;1,"Duplicate ID",IF(OR(B194&lt;&gt;Controls!$C$9,C194&lt;&gt;Controls!$C$10),"Other peer group",IF(OR(H194&lt;&gt;"Yes",G194="Excluded",G194="Adjacent",G194="Watchlist"),"Excluded",IF(OR(I194&lt;&gt;"Yes",D194="",E194="",J194="",K194="",L194="",X194="",Controls!$C$10="",Controls!$C$8="",Controls!$C$20="",Controls!$C$21="",M194&lt;&gt;Controls!$C$8,NOT(ISNUMBER(N194)),N194&lt;=0,N194&lt;&gt;Controls!$C$7,NOT(ISNUMBER(O194)),O194&gt;N194,AND(Controls!$C$11&gt;=4,OR(NOT(ISNUMBER(P194)),P194&lt;=N194)),AND(Controls!$C$11=2,T194&lt;&gt;0,Y194=""),AND(G194&lt;&gt;"Core",G194&lt;&gt;"Secondary")),"Review inputs / basis",IF(NOT(ISNUMBER(AH194)),"Missing / NM metric","Eligible"))))))</f>
        <v/>
      </c>
      <c r="AJ194" s="20" t="str">
        <f aca="false">IF(AND(AI194="Eligible",G194="Core"),AH194,"")</f>
        <v/>
      </c>
      <c r="AK194" s="20" t="str">
        <f aca="false">IF(AI194="Eligible",AH194,"")</f>
        <v/>
      </c>
      <c r="AL194" s="1" t="str">
        <f aca="false">IF(NOT(ISNUMBER(AJ194)),"",IF($A$6&lt;5,"Fewer than 5 core",IF(OR(AJ194&lt;$B$6-1.5*($D$6-$B$6),AJ194&gt;$D$6+1.5*($D$6-$B$6)),"Review outlier","Within IQR fences")))</f>
        <v/>
      </c>
      <c r="AM194" s="1"/>
      <c r="AN194" s="1"/>
      <c r="AO194" s="1"/>
      <c r="AP194" s="1"/>
    </row>
    <row r="195" customFormat="false" ht="24.75" hidden="false" customHeight="true" outlineLevel="0" collapsed="false">
      <c r="A195" s="15"/>
      <c r="B195" s="15"/>
      <c r="C195" s="15"/>
      <c r="D195" s="15"/>
      <c r="E195" s="15"/>
      <c r="F195" s="15"/>
      <c r="G195" s="15"/>
      <c r="H195" s="15"/>
      <c r="I195" s="15"/>
      <c r="J195" s="15"/>
      <c r="K195" s="15"/>
      <c r="L195" s="15"/>
      <c r="M195" s="15"/>
      <c r="N195" s="16"/>
      <c r="O195" s="16"/>
      <c r="P195" s="16"/>
      <c r="Q195" s="17"/>
      <c r="R195" s="17"/>
      <c r="S195" s="17"/>
      <c r="T195" s="17"/>
      <c r="U195" s="17"/>
      <c r="V195" s="17"/>
      <c r="W195" s="17"/>
      <c r="X195" s="17"/>
      <c r="Y195" s="17"/>
      <c r="Z195" s="7" t="str">
        <f aca="false">IF(COUNT(S195:T195)&lt;&gt;2,"",SUM(S195:T195))</f>
        <v/>
      </c>
      <c r="AA195" s="18" t="str">
        <f aca="false">IF(OR(NOT(ISNUMBER(Z195)),NOT(ISNUMBER(R195)),R195&lt;=0),"",Z195/R195)</f>
        <v/>
      </c>
      <c r="AB195" s="18" t="str">
        <f aca="false">IF(OR(COUNT(R195,V195)&lt;&gt;2,R195&lt;=0),"",V195/R195-1)</f>
        <v/>
      </c>
      <c r="AC195" s="19" t="str">
        <f aca="false">IF(COUNT(Q195,R195)&lt;&gt;2,"",IF(OR(Q195&lt;=0,R195&lt;=0),"NM",Q195/R195))</f>
        <v/>
      </c>
      <c r="AD195" s="19" t="str">
        <f aca="false">IF(COUNT(Q195,Z195)&lt;&gt;2,"",IF(OR(Q195&lt;=0,Z195&lt;=0),"NM",Q195/Z195))</f>
        <v/>
      </c>
      <c r="AE195" s="19" t="str">
        <f aca="false">IF(COUNT(Q195,U195)&lt;&gt;2,"",IF(OR(Q195&lt;=0,U195&lt;=0),"NM",Q195/U195))</f>
        <v/>
      </c>
      <c r="AF195" s="19" t="str">
        <f aca="false">IF(COUNT(Q195,V195)&lt;&gt;2,"",IF(OR(Q195&lt;=0,V195&lt;=0),"NM",Q195/V195))</f>
        <v/>
      </c>
      <c r="AG195" s="19" t="str">
        <f aca="false">IF(COUNT(Q195,W195)&lt;&gt;2,"",IF(OR(Q195&lt;=0,W195&lt;=0),"NM",Q195/W195))</f>
        <v/>
      </c>
      <c r="AH195" s="20" t="str">
        <f aca="false">IF(OR(NOT(ISNUMBER(Controls!$C$11)),Controls!$C$11&lt;1,Controls!$C$11&gt;5,Controls!$C$11&lt;&gt;INT(Controls!$C$11)),"",INDEX(AC195:AG195,1,Controls!$C$11))</f>
        <v/>
      </c>
      <c r="AI195" s="1" t="str">
        <f aca="false">IF(A195="","",IF(COUNTIFS($A$10:$A$309,A195)&lt;&gt;1,"Duplicate ID",IF(OR(B195&lt;&gt;Controls!$C$9,C195&lt;&gt;Controls!$C$10),"Other peer group",IF(OR(H195&lt;&gt;"Yes",G195="Excluded",G195="Adjacent",G195="Watchlist"),"Excluded",IF(OR(I195&lt;&gt;"Yes",D195="",E195="",J195="",K195="",L195="",X195="",Controls!$C$10="",Controls!$C$8="",Controls!$C$20="",Controls!$C$21="",M195&lt;&gt;Controls!$C$8,NOT(ISNUMBER(N195)),N195&lt;=0,N195&lt;&gt;Controls!$C$7,NOT(ISNUMBER(O195)),O195&gt;N195,AND(Controls!$C$11&gt;=4,OR(NOT(ISNUMBER(P195)),P195&lt;=N195)),AND(Controls!$C$11=2,T195&lt;&gt;0,Y195=""),AND(G195&lt;&gt;"Core",G195&lt;&gt;"Secondary")),"Review inputs / basis",IF(NOT(ISNUMBER(AH195)),"Missing / NM metric","Eligible"))))))</f>
        <v/>
      </c>
      <c r="AJ195" s="20" t="str">
        <f aca="false">IF(AND(AI195="Eligible",G195="Core"),AH195,"")</f>
        <v/>
      </c>
      <c r="AK195" s="20" t="str">
        <f aca="false">IF(AI195="Eligible",AH195,"")</f>
        <v/>
      </c>
      <c r="AL195" s="1" t="str">
        <f aca="false">IF(NOT(ISNUMBER(AJ195)),"",IF($A$6&lt;5,"Fewer than 5 core",IF(OR(AJ195&lt;$B$6-1.5*($D$6-$B$6),AJ195&gt;$D$6+1.5*($D$6-$B$6)),"Review outlier","Within IQR fences")))</f>
        <v/>
      </c>
      <c r="AM195" s="1"/>
      <c r="AN195" s="1"/>
      <c r="AO195" s="1"/>
      <c r="AP195" s="1"/>
    </row>
    <row r="196" customFormat="false" ht="24.75" hidden="false" customHeight="true" outlineLevel="0" collapsed="false">
      <c r="A196" s="15"/>
      <c r="B196" s="15"/>
      <c r="C196" s="15"/>
      <c r="D196" s="15"/>
      <c r="E196" s="15"/>
      <c r="F196" s="15"/>
      <c r="G196" s="15"/>
      <c r="H196" s="15"/>
      <c r="I196" s="15"/>
      <c r="J196" s="15"/>
      <c r="K196" s="15"/>
      <c r="L196" s="15"/>
      <c r="M196" s="15"/>
      <c r="N196" s="16"/>
      <c r="O196" s="16"/>
      <c r="P196" s="16"/>
      <c r="Q196" s="17"/>
      <c r="R196" s="17"/>
      <c r="S196" s="17"/>
      <c r="T196" s="17"/>
      <c r="U196" s="17"/>
      <c r="V196" s="17"/>
      <c r="W196" s="17"/>
      <c r="X196" s="17"/>
      <c r="Y196" s="17"/>
      <c r="Z196" s="7" t="str">
        <f aca="false">IF(COUNT(S196:T196)&lt;&gt;2,"",SUM(S196:T196))</f>
        <v/>
      </c>
      <c r="AA196" s="18" t="str">
        <f aca="false">IF(OR(NOT(ISNUMBER(Z196)),NOT(ISNUMBER(R196)),R196&lt;=0),"",Z196/R196)</f>
        <v/>
      </c>
      <c r="AB196" s="18" t="str">
        <f aca="false">IF(OR(COUNT(R196,V196)&lt;&gt;2,R196&lt;=0),"",V196/R196-1)</f>
        <v/>
      </c>
      <c r="AC196" s="19" t="str">
        <f aca="false">IF(COUNT(Q196,R196)&lt;&gt;2,"",IF(OR(Q196&lt;=0,R196&lt;=0),"NM",Q196/R196))</f>
        <v/>
      </c>
      <c r="AD196" s="19" t="str">
        <f aca="false">IF(COUNT(Q196,Z196)&lt;&gt;2,"",IF(OR(Q196&lt;=0,Z196&lt;=0),"NM",Q196/Z196))</f>
        <v/>
      </c>
      <c r="AE196" s="19" t="str">
        <f aca="false">IF(COUNT(Q196,U196)&lt;&gt;2,"",IF(OR(Q196&lt;=0,U196&lt;=0),"NM",Q196/U196))</f>
        <v/>
      </c>
      <c r="AF196" s="19" t="str">
        <f aca="false">IF(COUNT(Q196,V196)&lt;&gt;2,"",IF(OR(Q196&lt;=0,V196&lt;=0),"NM",Q196/V196))</f>
        <v/>
      </c>
      <c r="AG196" s="19" t="str">
        <f aca="false">IF(COUNT(Q196,W196)&lt;&gt;2,"",IF(OR(Q196&lt;=0,W196&lt;=0),"NM",Q196/W196))</f>
        <v/>
      </c>
      <c r="AH196" s="20" t="str">
        <f aca="false">IF(OR(NOT(ISNUMBER(Controls!$C$11)),Controls!$C$11&lt;1,Controls!$C$11&gt;5,Controls!$C$11&lt;&gt;INT(Controls!$C$11)),"",INDEX(AC196:AG196,1,Controls!$C$11))</f>
        <v/>
      </c>
      <c r="AI196" s="1" t="str">
        <f aca="false">IF(A196="","",IF(COUNTIFS($A$10:$A$309,A196)&lt;&gt;1,"Duplicate ID",IF(OR(B196&lt;&gt;Controls!$C$9,C196&lt;&gt;Controls!$C$10),"Other peer group",IF(OR(H196&lt;&gt;"Yes",G196="Excluded",G196="Adjacent",G196="Watchlist"),"Excluded",IF(OR(I196&lt;&gt;"Yes",D196="",E196="",J196="",K196="",L196="",X196="",Controls!$C$10="",Controls!$C$8="",Controls!$C$20="",Controls!$C$21="",M196&lt;&gt;Controls!$C$8,NOT(ISNUMBER(N196)),N196&lt;=0,N196&lt;&gt;Controls!$C$7,NOT(ISNUMBER(O196)),O196&gt;N196,AND(Controls!$C$11&gt;=4,OR(NOT(ISNUMBER(P196)),P196&lt;=N196)),AND(Controls!$C$11=2,T196&lt;&gt;0,Y196=""),AND(G196&lt;&gt;"Core",G196&lt;&gt;"Secondary")),"Review inputs / basis",IF(NOT(ISNUMBER(AH196)),"Missing / NM metric","Eligible"))))))</f>
        <v/>
      </c>
      <c r="AJ196" s="20" t="str">
        <f aca="false">IF(AND(AI196="Eligible",G196="Core"),AH196,"")</f>
        <v/>
      </c>
      <c r="AK196" s="20" t="str">
        <f aca="false">IF(AI196="Eligible",AH196,"")</f>
        <v/>
      </c>
      <c r="AL196" s="1" t="str">
        <f aca="false">IF(NOT(ISNUMBER(AJ196)),"",IF($A$6&lt;5,"Fewer than 5 core",IF(OR(AJ196&lt;$B$6-1.5*($D$6-$B$6),AJ196&gt;$D$6+1.5*($D$6-$B$6)),"Review outlier","Within IQR fences")))</f>
        <v/>
      </c>
      <c r="AM196" s="1"/>
      <c r="AN196" s="1"/>
      <c r="AO196" s="1"/>
      <c r="AP196" s="1"/>
    </row>
    <row r="197" customFormat="false" ht="24.75" hidden="false" customHeight="true" outlineLevel="0" collapsed="false">
      <c r="A197" s="15"/>
      <c r="B197" s="15"/>
      <c r="C197" s="15"/>
      <c r="D197" s="15"/>
      <c r="E197" s="15"/>
      <c r="F197" s="15"/>
      <c r="G197" s="15"/>
      <c r="H197" s="15"/>
      <c r="I197" s="15"/>
      <c r="J197" s="15"/>
      <c r="K197" s="15"/>
      <c r="L197" s="15"/>
      <c r="M197" s="15"/>
      <c r="N197" s="16"/>
      <c r="O197" s="16"/>
      <c r="P197" s="16"/>
      <c r="Q197" s="17"/>
      <c r="R197" s="17"/>
      <c r="S197" s="17"/>
      <c r="T197" s="17"/>
      <c r="U197" s="17"/>
      <c r="V197" s="17"/>
      <c r="W197" s="17"/>
      <c r="X197" s="17"/>
      <c r="Y197" s="17"/>
      <c r="Z197" s="7" t="str">
        <f aca="false">IF(COUNT(S197:T197)&lt;&gt;2,"",SUM(S197:T197))</f>
        <v/>
      </c>
      <c r="AA197" s="18" t="str">
        <f aca="false">IF(OR(NOT(ISNUMBER(Z197)),NOT(ISNUMBER(R197)),R197&lt;=0),"",Z197/R197)</f>
        <v/>
      </c>
      <c r="AB197" s="18" t="str">
        <f aca="false">IF(OR(COUNT(R197,V197)&lt;&gt;2,R197&lt;=0),"",V197/R197-1)</f>
        <v/>
      </c>
      <c r="AC197" s="19" t="str">
        <f aca="false">IF(COUNT(Q197,R197)&lt;&gt;2,"",IF(OR(Q197&lt;=0,R197&lt;=0),"NM",Q197/R197))</f>
        <v/>
      </c>
      <c r="AD197" s="19" t="str">
        <f aca="false">IF(COUNT(Q197,Z197)&lt;&gt;2,"",IF(OR(Q197&lt;=0,Z197&lt;=0),"NM",Q197/Z197))</f>
        <v/>
      </c>
      <c r="AE197" s="19" t="str">
        <f aca="false">IF(COUNT(Q197,U197)&lt;&gt;2,"",IF(OR(Q197&lt;=0,U197&lt;=0),"NM",Q197/U197))</f>
        <v/>
      </c>
      <c r="AF197" s="19" t="str">
        <f aca="false">IF(COUNT(Q197,V197)&lt;&gt;2,"",IF(OR(Q197&lt;=0,V197&lt;=0),"NM",Q197/V197))</f>
        <v/>
      </c>
      <c r="AG197" s="19" t="str">
        <f aca="false">IF(COUNT(Q197,W197)&lt;&gt;2,"",IF(OR(Q197&lt;=0,W197&lt;=0),"NM",Q197/W197))</f>
        <v/>
      </c>
      <c r="AH197" s="20" t="str">
        <f aca="false">IF(OR(NOT(ISNUMBER(Controls!$C$11)),Controls!$C$11&lt;1,Controls!$C$11&gt;5,Controls!$C$11&lt;&gt;INT(Controls!$C$11)),"",INDEX(AC197:AG197,1,Controls!$C$11))</f>
        <v/>
      </c>
      <c r="AI197" s="1" t="str">
        <f aca="false">IF(A197="","",IF(COUNTIFS($A$10:$A$309,A197)&lt;&gt;1,"Duplicate ID",IF(OR(B197&lt;&gt;Controls!$C$9,C197&lt;&gt;Controls!$C$10),"Other peer group",IF(OR(H197&lt;&gt;"Yes",G197="Excluded",G197="Adjacent",G197="Watchlist"),"Excluded",IF(OR(I197&lt;&gt;"Yes",D197="",E197="",J197="",K197="",L197="",X197="",Controls!$C$10="",Controls!$C$8="",Controls!$C$20="",Controls!$C$21="",M197&lt;&gt;Controls!$C$8,NOT(ISNUMBER(N197)),N197&lt;=0,N197&lt;&gt;Controls!$C$7,NOT(ISNUMBER(O197)),O197&gt;N197,AND(Controls!$C$11&gt;=4,OR(NOT(ISNUMBER(P197)),P197&lt;=N197)),AND(Controls!$C$11=2,T197&lt;&gt;0,Y197=""),AND(G197&lt;&gt;"Core",G197&lt;&gt;"Secondary")),"Review inputs / basis",IF(NOT(ISNUMBER(AH197)),"Missing / NM metric","Eligible"))))))</f>
        <v/>
      </c>
      <c r="AJ197" s="20" t="str">
        <f aca="false">IF(AND(AI197="Eligible",G197="Core"),AH197,"")</f>
        <v/>
      </c>
      <c r="AK197" s="20" t="str">
        <f aca="false">IF(AI197="Eligible",AH197,"")</f>
        <v/>
      </c>
      <c r="AL197" s="1" t="str">
        <f aca="false">IF(NOT(ISNUMBER(AJ197)),"",IF($A$6&lt;5,"Fewer than 5 core",IF(OR(AJ197&lt;$B$6-1.5*($D$6-$B$6),AJ197&gt;$D$6+1.5*($D$6-$B$6)),"Review outlier","Within IQR fences")))</f>
        <v/>
      </c>
      <c r="AM197" s="1"/>
      <c r="AN197" s="1"/>
      <c r="AO197" s="1"/>
      <c r="AP197" s="1"/>
    </row>
    <row r="198" customFormat="false" ht="24.75" hidden="false" customHeight="true" outlineLevel="0" collapsed="false">
      <c r="A198" s="15"/>
      <c r="B198" s="15"/>
      <c r="C198" s="15"/>
      <c r="D198" s="15"/>
      <c r="E198" s="15"/>
      <c r="F198" s="15"/>
      <c r="G198" s="15"/>
      <c r="H198" s="15"/>
      <c r="I198" s="15"/>
      <c r="J198" s="15"/>
      <c r="K198" s="15"/>
      <c r="L198" s="15"/>
      <c r="M198" s="15"/>
      <c r="N198" s="16"/>
      <c r="O198" s="16"/>
      <c r="P198" s="16"/>
      <c r="Q198" s="17"/>
      <c r="R198" s="17"/>
      <c r="S198" s="17"/>
      <c r="T198" s="17"/>
      <c r="U198" s="17"/>
      <c r="V198" s="17"/>
      <c r="W198" s="17"/>
      <c r="X198" s="17"/>
      <c r="Y198" s="17"/>
      <c r="Z198" s="7" t="str">
        <f aca="false">IF(COUNT(S198:T198)&lt;&gt;2,"",SUM(S198:T198))</f>
        <v/>
      </c>
      <c r="AA198" s="18" t="str">
        <f aca="false">IF(OR(NOT(ISNUMBER(Z198)),NOT(ISNUMBER(R198)),R198&lt;=0),"",Z198/R198)</f>
        <v/>
      </c>
      <c r="AB198" s="18" t="str">
        <f aca="false">IF(OR(COUNT(R198,V198)&lt;&gt;2,R198&lt;=0),"",V198/R198-1)</f>
        <v/>
      </c>
      <c r="AC198" s="19" t="str">
        <f aca="false">IF(COUNT(Q198,R198)&lt;&gt;2,"",IF(OR(Q198&lt;=0,R198&lt;=0),"NM",Q198/R198))</f>
        <v/>
      </c>
      <c r="AD198" s="19" t="str">
        <f aca="false">IF(COUNT(Q198,Z198)&lt;&gt;2,"",IF(OR(Q198&lt;=0,Z198&lt;=0),"NM",Q198/Z198))</f>
        <v/>
      </c>
      <c r="AE198" s="19" t="str">
        <f aca="false">IF(COUNT(Q198,U198)&lt;&gt;2,"",IF(OR(Q198&lt;=0,U198&lt;=0),"NM",Q198/U198))</f>
        <v/>
      </c>
      <c r="AF198" s="19" t="str">
        <f aca="false">IF(COUNT(Q198,V198)&lt;&gt;2,"",IF(OR(Q198&lt;=0,V198&lt;=0),"NM",Q198/V198))</f>
        <v/>
      </c>
      <c r="AG198" s="19" t="str">
        <f aca="false">IF(COUNT(Q198,W198)&lt;&gt;2,"",IF(OR(Q198&lt;=0,W198&lt;=0),"NM",Q198/W198))</f>
        <v/>
      </c>
      <c r="AH198" s="20" t="str">
        <f aca="false">IF(OR(NOT(ISNUMBER(Controls!$C$11)),Controls!$C$11&lt;1,Controls!$C$11&gt;5,Controls!$C$11&lt;&gt;INT(Controls!$C$11)),"",INDEX(AC198:AG198,1,Controls!$C$11))</f>
        <v/>
      </c>
      <c r="AI198" s="1" t="str">
        <f aca="false">IF(A198="","",IF(COUNTIFS($A$10:$A$309,A198)&lt;&gt;1,"Duplicate ID",IF(OR(B198&lt;&gt;Controls!$C$9,C198&lt;&gt;Controls!$C$10),"Other peer group",IF(OR(H198&lt;&gt;"Yes",G198="Excluded",G198="Adjacent",G198="Watchlist"),"Excluded",IF(OR(I198&lt;&gt;"Yes",D198="",E198="",J198="",K198="",L198="",X198="",Controls!$C$10="",Controls!$C$8="",Controls!$C$20="",Controls!$C$21="",M198&lt;&gt;Controls!$C$8,NOT(ISNUMBER(N198)),N198&lt;=0,N198&lt;&gt;Controls!$C$7,NOT(ISNUMBER(O198)),O198&gt;N198,AND(Controls!$C$11&gt;=4,OR(NOT(ISNUMBER(P198)),P198&lt;=N198)),AND(Controls!$C$11=2,T198&lt;&gt;0,Y198=""),AND(G198&lt;&gt;"Core",G198&lt;&gt;"Secondary")),"Review inputs / basis",IF(NOT(ISNUMBER(AH198)),"Missing / NM metric","Eligible"))))))</f>
        <v/>
      </c>
      <c r="AJ198" s="20" t="str">
        <f aca="false">IF(AND(AI198="Eligible",G198="Core"),AH198,"")</f>
        <v/>
      </c>
      <c r="AK198" s="20" t="str">
        <f aca="false">IF(AI198="Eligible",AH198,"")</f>
        <v/>
      </c>
      <c r="AL198" s="1" t="str">
        <f aca="false">IF(NOT(ISNUMBER(AJ198)),"",IF($A$6&lt;5,"Fewer than 5 core",IF(OR(AJ198&lt;$B$6-1.5*($D$6-$B$6),AJ198&gt;$D$6+1.5*($D$6-$B$6)),"Review outlier","Within IQR fences")))</f>
        <v/>
      </c>
      <c r="AM198" s="1"/>
      <c r="AN198" s="1"/>
      <c r="AO198" s="1"/>
      <c r="AP198" s="1"/>
    </row>
    <row r="199" customFormat="false" ht="24.75" hidden="false" customHeight="true" outlineLevel="0" collapsed="false">
      <c r="A199" s="15"/>
      <c r="B199" s="15"/>
      <c r="C199" s="15"/>
      <c r="D199" s="15"/>
      <c r="E199" s="15"/>
      <c r="F199" s="15"/>
      <c r="G199" s="15"/>
      <c r="H199" s="15"/>
      <c r="I199" s="15"/>
      <c r="J199" s="15"/>
      <c r="K199" s="15"/>
      <c r="L199" s="15"/>
      <c r="M199" s="15"/>
      <c r="N199" s="16"/>
      <c r="O199" s="16"/>
      <c r="P199" s="16"/>
      <c r="Q199" s="17"/>
      <c r="R199" s="17"/>
      <c r="S199" s="17"/>
      <c r="T199" s="17"/>
      <c r="U199" s="17"/>
      <c r="V199" s="17"/>
      <c r="W199" s="17"/>
      <c r="X199" s="17"/>
      <c r="Y199" s="17"/>
      <c r="Z199" s="7" t="str">
        <f aca="false">IF(COUNT(S199:T199)&lt;&gt;2,"",SUM(S199:T199))</f>
        <v/>
      </c>
      <c r="AA199" s="18" t="str">
        <f aca="false">IF(OR(NOT(ISNUMBER(Z199)),NOT(ISNUMBER(R199)),R199&lt;=0),"",Z199/R199)</f>
        <v/>
      </c>
      <c r="AB199" s="18" t="str">
        <f aca="false">IF(OR(COUNT(R199,V199)&lt;&gt;2,R199&lt;=0),"",V199/R199-1)</f>
        <v/>
      </c>
      <c r="AC199" s="19" t="str">
        <f aca="false">IF(COUNT(Q199,R199)&lt;&gt;2,"",IF(OR(Q199&lt;=0,R199&lt;=0),"NM",Q199/R199))</f>
        <v/>
      </c>
      <c r="AD199" s="19" t="str">
        <f aca="false">IF(COUNT(Q199,Z199)&lt;&gt;2,"",IF(OR(Q199&lt;=0,Z199&lt;=0),"NM",Q199/Z199))</f>
        <v/>
      </c>
      <c r="AE199" s="19" t="str">
        <f aca="false">IF(COUNT(Q199,U199)&lt;&gt;2,"",IF(OR(Q199&lt;=0,U199&lt;=0),"NM",Q199/U199))</f>
        <v/>
      </c>
      <c r="AF199" s="19" t="str">
        <f aca="false">IF(COUNT(Q199,V199)&lt;&gt;2,"",IF(OR(Q199&lt;=0,V199&lt;=0),"NM",Q199/V199))</f>
        <v/>
      </c>
      <c r="AG199" s="19" t="str">
        <f aca="false">IF(COUNT(Q199,W199)&lt;&gt;2,"",IF(OR(Q199&lt;=0,W199&lt;=0),"NM",Q199/W199))</f>
        <v/>
      </c>
      <c r="AH199" s="20" t="str">
        <f aca="false">IF(OR(NOT(ISNUMBER(Controls!$C$11)),Controls!$C$11&lt;1,Controls!$C$11&gt;5,Controls!$C$11&lt;&gt;INT(Controls!$C$11)),"",INDEX(AC199:AG199,1,Controls!$C$11))</f>
        <v/>
      </c>
      <c r="AI199" s="1" t="str">
        <f aca="false">IF(A199="","",IF(COUNTIFS($A$10:$A$309,A199)&lt;&gt;1,"Duplicate ID",IF(OR(B199&lt;&gt;Controls!$C$9,C199&lt;&gt;Controls!$C$10),"Other peer group",IF(OR(H199&lt;&gt;"Yes",G199="Excluded",G199="Adjacent",G199="Watchlist"),"Excluded",IF(OR(I199&lt;&gt;"Yes",D199="",E199="",J199="",K199="",L199="",X199="",Controls!$C$10="",Controls!$C$8="",Controls!$C$20="",Controls!$C$21="",M199&lt;&gt;Controls!$C$8,NOT(ISNUMBER(N199)),N199&lt;=0,N199&lt;&gt;Controls!$C$7,NOT(ISNUMBER(O199)),O199&gt;N199,AND(Controls!$C$11&gt;=4,OR(NOT(ISNUMBER(P199)),P199&lt;=N199)),AND(Controls!$C$11=2,T199&lt;&gt;0,Y199=""),AND(G199&lt;&gt;"Core",G199&lt;&gt;"Secondary")),"Review inputs / basis",IF(NOT(ISNUMBER(AH199)),"Missing / NM metric","Eligible"))))))</f>
        <v/>
      </c>
      <c r="AJ199" s="20" t="str">
        <f aca="false">IF(AND(AI199="Eligible",G199="Core"),AH199,"")</f>
        <v/>
      </c>
      <c r="AK199" s="20" t="str">
        <f aca="false">IF(AI199="Eligible",AH199,"")</f>
        <v/>
      </c>
      <c r="AL199" s="1" t="str">
        <f aca="false">IF(NOT(ISNUMBER(AJ199)),"",IF($A$6&lt;5,"Fewer than 5 core",IF(OR(AJ199&lt;$B$6-1.5*($D$6-$B$6),AJ199&gt;$D$6+1.5*($D$6-$B$6)),"Review outlier","Within IQR fences")))</f>
        <v/>
      </c>
      <c r="AM199" s="1"/>
      <c r="AN199" s="1"/>
      <c r="AO199" s="1"/>
      <c r="AP199" s="1"/>
    </row>
    <row r="200" customFormat="false" ht="24.75" hidden="false" customHeight="true" outlineLevel="0" collapsed="false">
      <c r="A200" s="15"/>
      <c r="B200" s="15"/>
      <c r="C200" s="15"/>
      <c r="D200" s="15"/>
      <c r="E200" s="15"/>
      <c r="F200" s="15"/>
      <c r="G200" s="15"/>
      <c r="H200" s="15"/>
      <c r="I200" s="15"/>
      <c r="J200" s="15"/>
      <c r="K200" s="15"/>
      <c r="L200" s="15"/>
      <c r="M200" s="15"/>
      <c r="N200" s="16"/>
      <c r="O200" s="16"/>
      <c r="P200" s="16"/>
      <c r="Q200" s="17"/>
      <c r="R200" s="17"/>
      <c r="S200" s="17"/>
      <c r="T200" s="17"/>
      <c r="U200" s="17"/>
      <c r="V200" s="17"/>
      <c r="W200" s="17"/>
      <c r="X200" s="17"/>
      <c r="Y200" s="17"/>
      <c r="Z200" s="7" t="str">
        <f aca="false">IF(COUNT(S200:T200)&lt;&gt;2,"",SUM(S200:T200))</f>
        <v/>
      </c>
      <c r="AA200" s="18" t="str">
        <f aca="false">IF(OR(NOT(ISNUMBER(Z200)),NOT(ISNUMBER(R200)),R200&lt;=0),"",Z200/R200)</f>
        <v/>
      </c>
      <c r="AB200" s="18" t="str">
        <f aca="false">IF(OR(COUNT(R200,V200)&lt;&gt;2,R200&lt;=0),"",V200/R200-1)</f>
        <v/>
      </c>
      <c r="AC200" s="19" t="str">
        <f aca="false">IF(COUNT(Q200,R200)&lt;&gt;2,"",IF(OR(Q200&lt;=0,R200&lt;=0),"NM",Q200/R200))</f>
        <v/>
      </c>
      <c r="AD200" s="19" t="str">
        <f aca="false">IF(COUNT(Q200,Z200)&lt;&gt;2,"",IF(OR(Q200&lt;=0,Z200&lt;=0),"NM",Q200/Z200))</f>
        <v/>
      </c>
      <c r="AE200" s="19" t="str">
        <f aca="false">IF(COUNT(Q200,U200)&lt;&gt;2,"",IF(OR(Q200&lt;=0,U200&lt;=0),"NM",Q200/U200))</f>
        <v/>
      </c>
      <c r="AF200" s="19" t="str">
        <f aca="false">IF(COUNT(Q200,V200)&lt;&gt;2,"",IF(OR(Q200&lt;=0,V200&lt;=0),"NM",Q200/V200))</f>
        <v/>
      </c>
      <c r="AG200" s="19" t="str">
        <f aca="false">IF(COUNT(Q200,W200)&lt;&gt;2,"",IF(OR(Q200&lt;=0,W200&lt;=0),"NM",Q200/W200))</f>
        <v/>
      </c>
      <c r="AH200" s="20" t="str">
        <f aca="false">IF(OR(NOT(ISNUMBER(Controls!$C$11)),Controls!$C$11&lt;1,Controls!$C$11&gt;5,Controls!$C$11&lt;&gt;INT(Controls!$C$11)),"",INDEX(AC200:AG200,1,Controls!$C$11))</f>
        <v/>
      </c>
      <c r="AI200" s="1" t="str">
        <f aca="false">IF(A200="","",IF(COUNTIFS($A$10:$A$309,A200)&lt;&gt;1,"Duplicate ID",IF(OR(B200&lt;&gt;Controls!$C$9,C200&lt;&gt;Controls!$C$10),"Other peer group",IF(OR(H200&lt;&gt;"Yes",G200="Excluded",G200="Adjacent",G200="Watchlist"),"Excluded",IF(OR(I200&lt;&gt;"Yes",D200="",E200="",J200="",K200="",L200="",X200="",Controls!$C$10="",Controls!$C$8="",Controls!$C$20="",Controls!$C$21="",M200&lt;&gt;Controls!$C$8,NOT(ISNUMBER(N200)),N200&lt;=0,N200&lt;&gt;Controls!$C$7,NOT(ISNUMBER(O200)),O200&gt;N200,AND(Controls!$C$11&gt;=4,OR(NOT(ISNUMBER(P200)),P200&lt;=N200)),AND(Controls!$C$11=2,T200&lt;&gt;0,Y200=""),AND(G200&lt;&gt;"Core",G200&lt;&gt;"Secondary")),"Review inputs / basis",IF(NOT(ISNUMBER(AH200)),"Missing / NM metric","Eligible"))))))</f>
        <v/>
      </c>
      <c r="AJ200" s="20" t="str">
        <f aca="false">IF(AND(AI200="Eligible",G200="Core"),AH200,"")</f>
        <v/>
      </c>
      <c r="AK200" s="20" t="str">
        <f aca="false">IF(AI200="Eligible",AH200,"")</f>
        <v/>
      </c>
      <c r="AL200" s="1" t="str">
        <f aca="false">IF(NOT(ISNUMBER(AJ200)),"",IF($A$6&lt;5,"Fewer than 5 core",IF(OR(AJ200&lt;$B$6-1.5*($D$6-$B$6),AJ200&gt;$D$6+1.5*($D$6-$B$6)),"Review outlier","Within IQR fences")))</f>
        <v/>
      </c>
      <c r="AM200" s="1"/>
      <c r="AN200" s="1"/>
      <c r="AO200" s="1"/>
      <c r="AP200" s="1"/>
    </row>
    <row r="201" customFormat="false" ht="24.75" hidden="false" customHeight="true" outlineLevel="0" collapsed="false">
      <c r="A201" s="15"/>
      <c r="B201" s="15"/>
      <c r="C201" s="15"/>
      <c r="D201" s="15"/>
      <c r="E201" s="15"/>
      <c r="F201" s="15"/>
      <c r="G201" s="15"/>
      <c r="H201" s="15"/>
      <c r="I201" s="15"/>
      <c r="J201" s="15"/>
      <c r="K201" s="15"/>
      <c r="L201" s="15"/>
      <c r="M201" s="15"/>
      <c r="N201" s="16"/>
      <c r="O201" s="16"/>
      <c r="P201" s="16"/>
      <c r="Q201" s="17"/>
      <c r="R201" s="17"/>
      <c r="S201" s="17"/>
      <c r="T201" s="17"/>
      <c r="U201" s="17"/>
      <c r="V201" s="17"/>
      <c r="W201" s="17"/>
      <c r="X201" s="17"/>
      <c r="Y201" s="17"/>
      <c r="Z201" s="7" t="str">
        <f aca="false">IF(COUNT(S201:T201)&lt;&gt;2,"",SUM(S201:T201))</f>
        <v/>
      </c>
      <c r="AA201" s="18" t="str">
        <f aca="false">IF(OR(NOT(ISNUMBER(Z201)),NOT(ISNUMBER(R201)),R201&lt;=0),"",Z201/R201)</f>
        <v/>
      </c>
      <c r="AB201" s="18" t="str">
        <f aca="false">IF(OR(COUNT(R201,V201)&lt;&gt;2,R201&lt;=0),"",V201/R201-1)</f>
        <v/>
      </c>
      <c r="AC201" s="19" t="str">
        <f aca="false">IF(COUNT(Q201,R201)&lt;&gt;2,"",IF(OR(Q201&lt;=0,R201&lt;=0),"NM",Q201/R201))</f>
        <v/>
      </c>
      <c r="AD201" s="19" t="str">
        <f aca="false">IF(COUNT(Q201,Z201)&lt;&gt;2,"",IF(OR(Q201&lt;=0,Z201&lt;=0),"NM",Q201/Z201))</f>
        <v/>
      </c>
      <c r="AE201" s="19" t="str">
        <f aca="false">IF(COUNT(Q201,U201)&lt;&gt;2,"",IF(OR(Q201&lt;=0,U201&lt;=0),"NM",Q201/U201))</f>
        <v/>
      </c>
      <c r="AF201" s="19" t="str">
        <f aca="false">IF(COUNT(Q201,V201)&lt;&gt;2,"",IF(OR(Q201&lt;=0,V201&lt;=0),"NM",Q201/V201))</f>
        <v/>
      </c>
      <c r="AG201" s="19" t="str">
        <f aca="false">IF(COUNT(Q201,W201)&lt;&gt;2,"",IF(OR(Q201&lt;=0,W201&lt;=0),"NM",Q201/W201))</f>
        <v/>
      </c>
      <c r="AH201" s="20" t="str">
        <f aca="false">IF(OR(NOT(ISNUMBER(Controls!$C$11)),Controls!$C$11&lt;1,Controls!$C$11&gt;5,Controls!$C$11&lt;&gt;INT(Controls!$C$11)),"",INDEX(AC201:AG201,1,Controls!$C$11))</f>
        <v/>
      </c>
      <c r="AI201" s="1" t="str">
        <f aca="false">IF(A201="","",IF(COUNTIFS($A$10:$A$309,A201)&lt;&gt;1,"Duplicate ID",IF(OR(B201&lt;&gt;Controls!$C$9,C201&lt;&gt;Controls!$C$10),"Other peer group",IF(OR(H201&lt;&gt;"Yes",G201="Excluded",G201="Adjacent",G201="Watchlist"),"Excluded",IF(OR(I201&lt;&gt;"Yes",D201="",E201="",J201="",K201="",L201="",X201="",Controls!$C$10="",Controls!$C$8="",Controls!$C$20="",Controls!$C$21="",M201&lt;&gt;Controls!$C$8,NOT(ISNUMBER(N201)),N201&lt;=0,N201&lt;&gt;Controls!$C$7,NOT(ISNUMBER(O201)),O201&gt;N201,AND(Controls!$C$11&gt;=4,OR(NOT(ISNUMBER(P201)),P201&lt;=N201)),AND(Controls!$C$11=2,T201&lt;&gt;0,Y201=""),AND(G201&lt;&gt;"Core",G201&lt;&gt;"Secondary")),"Review inputs / basis",IF(NOT(ISNUMBER(AH201)),"Missing / NM metric","Eligible"))))))</f>
        <v/>
      </c>
      <c r="AJ201" s="20" t="str">
        <f aca="false">IF(AND(AI201="Eligible",G201="Core"),AH201,"")</f>
        <v/>
      </c>
      <c r="AK201" s="20" t="str">
        <f aca="false">IF(AI201="Eligible",AH201,"")</f>
        <v/>
      </c>
      <c r="AL201" s="1" t="str">
        <f aca="false">IF(NOT(ISNUMBER(AJ201)),"",IF($A$6&lt;5,"Fewer than 5 core",IF(OR(AJ201&lt;$B$6-1.5*($D$6-$B$6),AJ201&gt;$D$6+1.5*($D$6-$B$6)),"Review outlier","Within IQR fences")))</f>
        <v/>
      </c>
      <c r="AM201" s="1"/>
      <c r="AN201" s="1"/>
      <c r="AO201" s="1"/>
      <c r="AP201" s="1"/>
    </row>
    <row r="202" customFormat="false" ht="24.75" hidden="false" customHeight="true" outlineLevel="0" collapsed="false">
      <c r="A202" s="15"/>
      <c r="B202" s="15"/>
      <c r="C202" s="15"/>
      <c r="D202" s="15"/>
      <c r="E202" s="15"/>
      <c r="F202" s="15"/>
      <c r="G202" s="15"/>
      <c r="H202" s="15"/>
      <c r="I202" s="15"/>
      <c r="J202" s="15"/>
      <c r="K202" s="15"/>
      <c r="L202" s="15"/>
      <c r="M202" s="15"/>
      <c r="N202" s="16"/>
      <c r="O202" s="16"/>
      <c r="P202" s="16"/>
      <c r="Q202" s="17"/>
      <c r="R202" s="17"/>
      <c r="S202" s="17"/>
      <c r="T202" s="17"/>
      <c r="U202" s="17"/>
      <c r="V202" s="17"/>
      <c r="W202" s="17"/>
      <c r="X202" s="17"/>
      <c r="Y202" s="17"/>
      <c r="Z202" s="7" t="str">
        <f aca="false">IF(COUNT(S202:T202)&lt;&gt;2,"",SUM(S202:T202))</f>
        <v/>
      </c>
      <c r="AA202" s="18" t="str">
        <f aca="false">IF(OR(NOT(ISNUMBER(Z202)),NOT(ISNUMBER(R202)),R202&lt;=0),"",Z202/R202)</f>
        <v/>
      </c>
      <c r="AB202" s="18" t="str">
        <f aca="false">IF(OR(COUNT(R202,V202)&lt;&gt;2,R202&lt;=0),"",V202/R202-1)</f>
        <v/>
      </c>
      <c r="AC202" s="19" t="str">
        <f aca="false">IF(COUNT(Q202,R202)&lt;&gt;2,"",IF(OR(Q202&lt;=0,R202&lt;=0),"NM",Q202/R202))</f>
        <v/>
      </c>
      <c r="AD202" s="19" t="str">
        <f aca="false">IF(COUNT(Q202,Z202)&lt;&gt;2,"",IF(OR(Q202&lt;=0,Z202&lt;=0),"NM",Q202/Z202))</f>
        <v/>
      </c>
      <c r="AE202" s="19" t="str">
        <f aca="false">IF(COUNT(Q202,U202)&lt;&gt;2,"",IF(OR(Q202&lt;=0,U202&lt;=0),"NM",Q202/U202))</f>
        <v/>
      </c>
      <c r="AF202" s="19" t="str">
        <f aca="false">IF(COUNT(Q202,V202)&lt;&gt;2,"",IF(OR(Q202&lt;=0,V202&lt;=0),"NM",Q202/V202))</f>
        <v/>
      </c>
      <c r="AG202" s="19" t="str">
        <f aca="false">IF(COUNT(Q202,W202)&lt;&gt;2,"",IF(OR(Q202&lt;=0,W202&lt;=0),"NM",Q202/W202))</f>
        <v/>
      </c>
      <c r="AH202" s="20" t="str">
        <f aca="false">IF(OR(NOT(ISNUMBER(Controls!$C$11)),Controls!$C$11&lt;1,Controls!$C$11&gt;5,Controls!$C$11&lt;&gt;INT(Controls!$C$11)),"",INDEX(AC202:AG202,1,Controls!$C$11))</f>
        <v/>
      </c>
      <c r="AI202" s="1" t="str">
        <f aca="false">IF(A202="","",IF(COUNTIFS($A$10:$A$309,A202)&lt;&gt;1,"Duplicate ID",IF(OR(B202&lt;&gt;Controls!$C$9,C202&lt;&gt;Controls!$C$10),"Other peer group",IF(OR(H202&lt;&gt;"Yes",G202="Excluded",G202="Adjacent",G202="Watchlist"),"Excluded",IF(OR(I202&lt;&gt;"Yes",D202="",E202="",J202="",K202="",L202="",X202="",Controls!$C$10="",Controls!$C$8="",Controls!$C$20="",Controls!$C$21="",M202&lt;&gt;Controls!$C$8,NOT(ISNUMBER(N202)),N202&lt;=0,N202&lt;&gt;Controls!$C$7,NOT(ISNUMBER(O202)),O202&gt;N202,AND(Controls!$C$11&gt;=4,OR(NOT(ISNUMBER(P202)),P202&lt;=N202)),AND(Controls!$C$11=2,T202&lt;&gt;0,Y202=""),AND(G202&lt;&gt;"Core",G202&lt;&gt;"Secondary")),"Review inputs / basis",IF(NOT(ISNUMBER(AH202)),"Missing / NM metric","Eligible"))))))</f>
        <v/>
      </c>
      <c r="AJ202" s="20" t="str">
        <f aca="false">IF(AND(AI202="Eligible",G202="Core"),AH202,"")</f>
        <v/>
      </c>
      <c r="AK202" s="20" t="str">
        <f aca="false">IF(AI202="Eligible",AH202,"")</f>
        <v/>
      </c>
      <c r="AL202" s="1" t="str">
        <f aca="false">IF(NOT(ISNUMBER(AJ202)),"",IF($A$6&lt;5,"Fewer than 5 core",IF(OR(AJ202&lt;$B$6-1.5*($D$6-$B$6),AJ202&gt;$D$6+1.5*($D$6-$B$6)),"Review outlier","Within IQR fences")))</f>
        <v/>
      </c>
      <c r="AM202" s="1"/>
      <c r="AN202" s="1"/>
      <c r="AO202" s="1"/>
      <c r="AP202" s="1"/>
    </row>
    <row r="203" customFormat="false" ht="24.75" hidden="false" customHeight="true" outlineLevel="0" collapsed="false">
      <c r="A203" s="15"/>
      <c r="B203" s="15"/>
      <c r="C203" s="15"/>
      <c r="D203" s="15"/>
      <c r="E203" s="15"/>
      <c r="F203" s="15"/>
      <c r="G203" s="15"/>
      <c r="H203" s="15"/>
      <c r="I203" s="15"/>
      <c r="J203" s="15"/>
      <c r="K203" s="15"/>
      <c r="L203" s="15"/>
      <c r="M203" s="15"/>
      <c r="N203" s="16"/>
      <c r="O203" s="16"/>
      <c r="P203" s="16"/>
      <c r="Q203" s="17"/>
      <c r="R203" s="17"/>
      <c r="S203" s="17"/>
      <c r="T203" s="17"/>
      <c r="U203" s="17"/>
      <c r="V203" s="17"/>
      <c r="W203" s="17"/>
      <c r="X203" s="17"/>
      <c r="Y203" s="17"/>
      <c r="Z203" s="7" t="str">
        <f aca="false">IF(COUNT(S203:T203)&lt;&gt;2,"",SUM(S203:T203))</f>
        <v/>
      </c>
      <c r="AA203" s="18" t="str">
        <f aca="false">IF(OR(NOT(ISNUMBER(Z203)),NOT(ISNUMBER(R203)),R203&lt;=0),"",Z203/R203)</f>
        <v/>
      </c>
      <c r="AB203" s="18" t="str">
        <f aca="false">IF(OR(COUNT(R203,V203)&lt;&gt;2,R203&lt;=0),"",V203/R203-1)</f>
        <v/>
      </c>
      <c r="AC203" s="19" t="str">
        <f aca="false">IF(COUNT(Q203,R203)&lt;&gt;2,"",IF(OR(Q203&lt;=0,R203&lt;=0),"NM",Q203/R203))</f>
        <v/>
      </c>
      <c r="AD203" s="19" t="str">
        <f aca="false">IF(COUNT(Q203,Z203)&lt;&gt;2,"",IF(OR(Q203&lt;=0,Z203&lt;=0),"NM",Q203/Z203))</f>
        <v/>
      </c>
      <c r="AE203" s="19" t="str">
        <f aca="false">IF(COUNT(Q203,U203)&lt;&gt;2,"",IF(OR(Q203&lt;=0,U203&lt;=0),"NM",Q203/U203))</f>
        <v/>
      </c>
      <c r="AF203" s="19" t="str">
        <f aca="false">IF(COUNT(Q203,V203)&lt;&gt;2,"",IF(OR(Q203&lt;=0,V203&lt;=0),"NM",Q203/V203))</f>
        <v/>
      </c>
      <c r="AG203" s="19" t="str">
        <f aca="false">IF(COUNT(Q203,W203)&lt;&gt;2,"",IF(OR(Q203&lt;=0,W203&lt;=0),"NM",Q203/W203))</f>
        <v/>
      </c>
      <c r="AH203" s="20" t="str">
        <f aca="false">IF(OR(NOT(ISNUMBER(Controls!$C$11)),Controls!$C$11&lt;1,Controls!$C$11&gt;5,Controls!$C$11&lt;&gt;INT(Controls!$C$11)),"",INDEX(AC203:AG203,1,Controls!$C$11))</f>
        <v/>
      </c>
      <c r="AI203" s="1" t="str">
        <f aca="false">IF(A203="","",IF(COUNTIFS($A$10:$A$309,A203)&lt;&gt;1,"Duplicate ID",IF(OR(B203&lt;&gt;Controls!$C$9,C203&lt;&gt;Controls!$C$10),"Other peer group",IF(OR(H203&lt;&gt;"Yes",G203="Excluded",G203="Adjacent",G203="Watchlist"),"Excluded",IF(OR(I203&lt;&gt;"Yes",D203="",E203="",J203="",K203="",L203="",X203="",Controls!$C$10="",Controls!$C$8="",Controls!$C$20="",Controls!$C$21="",M203&lt;&gt;Controls!$C$8,NOT(ISNUMBER(N203)),N203&lt;=0,N203&lt;&gt;Controls!$C$7,NOT(ISNUMBER(O203)),O203&gt;N203,AND(Controls!$C$11&gt;=4,OR(NOT(ISNUMBER(P203)),P203&lt;=N203)),AND(Controls!$C$11=2,T203&lt;&gt;0,Y203=""),AND(G203&lt;&gt;"Core",G203&lt;&gt;"Secondary")),"Review inputs / basis",IF(NOT(ISNUMBER(AH203)),"Missing / NM metric","Eligible"))))))</f>
        <v/>
      </c>
      <c r="AJ203" s="20" t="str">
        <f aca="false">IF(AND(AI203="Eligible",G203="Core"),AH203,"")</f>
        <v/>
      </c>
      <c r="AK203" s="20" t="str">
        <f aca="false">IF(AI203="Eligible",AH203,"")</f>
        <v/>
      </c>
      <c r="AL203" s="1" t="str">
        <f aca="false">IF(NOT(ISNUMBER(AJ203)),"",IF($A$6&lt;5,"Fewer than 5 core",IF(OR(AJ203&lt;$B$6-1.5*($D$6-$B$6),AJ203&gt;$D$6+1.5*($D$6-$B$6)),"Review outlier","Within IQR fences")))</f>
        <v/>
      </c>
      <c r="AM203" s="1"/>
      <c r="AN203" s="1"/>
      <c r="AO203" s="1"/>
      <c r="AP203" s="1"/>
    </row>
    <row r="204" customFormat="false" ht="24.75" hidden="false" customHeight="true" outlineLevel="0" collapsed="false">
      <c r="A204" s="15"/>
      <c r="B204" s="15"/>
      <c r="C204" s="15"/>
      <c r="D204" s="15"/>
      <c r="E204" s="15"/>
      <c r="F204" s="15"/>
      <c r="G204" s="15"/>
      <c r="H204" s="15"/>
      <c r="I204" s="15"/>
      <c r="J204" s="15"/>
      <c r="K204" s="15"/>
      <c r="L204" s="15"/>
      <c r="M204" s="15"/>
      <c r="N204" s="16"/>
      <c r="O204" s="16"/>
      <c r="P204" s="16"/>
      <c r="Q204" s="17"/>
      <c r="R204" s="17"/>
      <c r="S204" s="17"/>
      <c r="T204" s="17"/>
      <c r="U204" s="17"/>
      <c r="V204" s="17"/>
      <c r="W204" s="17"/>
      <c r="X204" s="17"/>
      <c r="Y204" s="17"/>
      <c r="Z204" s="7" t="str">
        <f aca="false">IF(COUNT(S204:T204)&lt;&gt;2,"",SUM(S204:T204))</f>
        <v/>
      </c>
      <c r="AA204" s="18" t="str">
        <f aca="false">IF(OR(NOT(ISNUMBER(Z204)),NOT(ISNUMBER(R204)),R204&lt;=0),"",Z204/R204)</f>
        <v/>
      </c>
      <c r="AB204" s="18" t="str">
        <f aca="false">IF(OR(COUNT(R204,V204)&lt;&gt;2,R204&lt;=0),"",V204/R204-1)</f>
        <v/>
      </c>
      <c r="AC204" s="19" t="str">
        <f aca="false">IF(COUNT(Q204,R204)&lt;&gt;2,"",IF(OR(Q204&lt;=0,R204&lt;=0),"NM",Q204/R204))</f>
        <v/>
      </c>
      <c r="AD204" s="19" t="str">
        <f aca="false">IF(COUNT(Q204,Z204)&lt;&gt;2,"",IF(OR(Q204&lt;=0,Z204&lt;=0),"NM",Q204/Z204))</f>
        <v/>
      </c>
      <c r="AE204" s="19" t="str">
        <f aca="false">IF(COUNT(Q204,U204)&lt;&gt;2,"",IF(OR(Q204&lt;=0,U204&lt;=0),"NM",Q204/U204))</f>
        <v/>
      </c>
      <c r="AF204" s="19" t="str">
        <f aca="false">IF(COUNT(Q204,V204)&lt;&gt;2,"",IF(OR(Q204&lt;=0,V204&lt;=0),"NM",Q204/V204))</f>
        <v/>
      </c>
      <c r="AG204" s="19" t="str">
        <f aca="false">IF(COUNT(Q204,W204)&lt;&gt;2,"",IF(OR(Q204&lt;=0,W204&lt;=0),"NM",Q204/W204))</f>
        <v/>
      </c>
      <c r="AH204" s="20" t="str">
        <f aca="false">IF(OR(NOT(ISNUMBER(Controls!$C$11)),Controls!$C$11&lt;1,Controls!$C$11&gt;5,Controls!$C$11&lt;&gt;INT(Controls!$C$11)),"",INDEX(AC204:AG204,1,Controls!$C$11))</f>
        <v/>
      </c>
      <c r="AI204" s="1" t="str">
        <f aca="false">IF(A204="","",IF(COUNTIFS($A$10:$A$309,A204)&lt;&gt;1,"Duplicate ID",IF(OR(B204&lt;&gt;Controls!$C$9,C204&lt;&gt;Controls!$C$10),"Other peer group",IF(OR(H204&lt;&gt;"Yes",G204="Excluded",G204="Adjacent",G204="Watchlist"),"Excluded",IF(OR(I204&lt;&gt;"Yes",D204="",E204="",J204="",K204="",L204="",X204="",Controls!$C$10="",Controls!$C$8="",Controls!$C$20="",Controls!$C$21="",M204&lt;&gt;Controls!$C$8,NOT(ISNUMBER(N204)),N204&lt;=0,N204&lt;&gt;Controls!$C$7,NOT(ISNUMBER(O204)),O204&gt;N204,AND(Controls!$C$11&gt;=4,OR(NOT(ISNUMBER(P204)),P204&lt;=N204)),AND(Controls!$C$11=2,T204&lt;&gt;0,Y204=""),AND(G204&lt;&gt;"Core",G204&lt;&gt;"Secondary")),"Review inputs / basis",IF(NOT(ISNUMBER(AH204)),"Missing / NM metric","Eligible"))))))</f>
        <v/>
      </c>
      <c r="AJ204" s="20" t="str">
        <f aca="false">IF(AND(AI204="Eligible",G204="Core"),AH204,"")</f>
        <v/>
      </c>
      <c r="AK204" s="20" t="str">
        <f aca="false">IF(AI204="Eligible",AH204,"")</f>
        <v/>
      </c>
      <c r="AL204" s="1" t="str">
        <f aca="false">IF(NOT(ISNUMBER(AJ204)),"",IF($A$6&lt;5,"Fewer than 5 core",IF(OR(AJ204&lt;$B$6-1.5*($D$6-$B$6),AJ204&gt;$D$6+1.5*($D$6-$B$6)),"Review outlier","Within IQR fences")))</f>
        <v/>
      </c>
      <c r="AM204" s="1"/>
      <c r="AN204" s="1"/>
      <c r="AO204" s="1"/>
      <c r="AP204" s="1"/>
    </row>
    <row r="205" customFormat="false" ht="24.75" hidden="false" customHeight="true" outlineLevel="0" collapsed="false">
      <c r="A205" s="15"/>
      <c r="B205" s="15"/>
      <c r="C205" s="15"/>
      <c r="D205" s="15"/>
      <c r="E205" s="15"/>
      <c r="F205" s="15"/>
      <c r="G205" s="15"/>
      <c r="H205" s="15"/>
      <c r="I205" s="15"/>
      <c r="J205" s="15"/>
      <c r="K205" s="15"/>
      <c r="L205" s="15"/>
      <c r="M205" s="15"/>
      <c r="N205" s="16"/>
      <c r="O205" s="16"/>
      <c r="P205" s="16"/>
      <c r="Q205" s="17"/>
      <c r="R205" s="17"/>
      <c r="S205" s="17"/>
      <c r="T205" s="17"/>
      <c r="U205" s="17"/>
      <c r="V205" s="17"/>
      <c r="W205" s="17"/>
      <c r="X205" s="17"/>
      <c r="Y205" s="17"/>
      <c r="Z205" s="7" t="str">
        <f aca="false">IF(COUNT(S205:T205)&lt;&gt;2,"",SUM(S205:T205))</f>
        <v/>
      </c>
      <c r="AA205" s="18" t="str">
        <f aca="false">IF(OR(NOT(ISNUMBER(Z205)),NOT(ISNUMBER(R205)),R205&lt;=0),"",Z205/R205)</f>
        <v/>
      </c>
      <c r="AB205" s="18" t="str">
        <f aca="false">IF(OR(COUNT(R205,V205)&lt;&gt;2,R205&lt;=0),"",V205/R205-1)</f>
        <v/>
      </c>
      <c r="AC205" s="19" t="str">
        <f aca="false">IF(COUNT(Q205,R205)&lt;&gt;2,"",IF(OR(Q205&lt;=0,R205&lt;=0),"NM",Q205/R205))</f>
        <v/>
      </c>
      <c r="AD205" s="19" t="str">
        <f aca="false">IF(COUNT(Q205,Z205)&lt;&gt;2,"",IF(OR(Q205&lt;=0,Z205&lt;=0),"NM",Q205/Z205))</f>
        <v/>
      </c>
      <c r="AE205" s="19" t="str">
        <f aca="false">IF(COUNT(Q205,U205)&lt;&gt;2,"",IF(OR(Q205&lt;=0,U205&lt;=0),"NM",Q205/U205))</f>
        <v/>
      </c>
      <c r="AF205" s="19" t="str">
        <f aca="false">IF(COUNT(Q205,V205)&lt;&gt;2,"",IF(OR(Q205&lt;=0,V205&lt;=0),"NM",Q205/V205))</f>
        <v/>
      </c>
      <c r="AG205" s="19" t="str">
        <f aca="false">IF(COUNT(Q205,W205)&lt;&gt;2,"",IF(OR(Q205&lt;=0,W205&lt;=0),"NM",Q205/W205))</f>
        <v/>
      </c>
      <c r="AH205" s="20" t="str">
        <f aca="false">IF(OR(NOT(ISNUMBER(Controls!$C$11)),Controls!$C$11&lt;1,Controls!$C$11&gt;5,Controls!$C$11&lt;&gt;INT(Controls!$C$11)),"",INDEX(AC205:AG205,1,Controls!$C$11))</f>
        <v/>
      </c>
      <c r="AI205" s="1" t="str">
        <f aca="false">IF(A205="","",IF(COUNTIFS($A$10:$A$309,A205)&lt;&gt;1,"Duplicate ID",IF(OR(B205&lt;&gt;Controls!$C$9,C205&lt;&gt;Controls!$C$10),"Other peer group",IF(OR(H205&lt;&gt;"Yes",G205="Excluded",G205="Adjacent",G205="Watchlist"),"Excluded",IF(OR(I205&lt;&gt;"Yes",D205="",E205="",J205="",K205="",L205="",X205="",Controls!$C$10="",Controls!$C$8="",Controls!$C$20="",Controls!$C$21="",M205&lt;&gt;Controls!$C$8,NOT(ISNUMBER(N205)),N205&lt;=0,N205&lt;&gt;Controls!$C$7,NOT(ISNUMBER(O205)),O205&gt;N205,AND(Controls!$C$11&gt;=4,OR(NOT(ISNUMBER(P205)),P205&lt;=N205)),AND(Controls!$C$11=2,T205&lt;&gt;0,Y205=""),AND(G205&lt;&gt;"Core",G205&lt;&gt;"Secondary")),"Review inputs / basis",IF(NOT(ISNUMBER(AH205)),"Missing / NM metric","Eligible"))))))</f>
        <v/>
      </c>
      <c r="AJ205" s="20" t="str">
        <f aca="false">IF(AND(AI205="Eligible",G205="Core"),AH205,"")</f>
        <v/>
      </c>
      <c r="AK205" s="20" t="str">
        <f aca="false">IF(AI205="Eligible",AH205,"")</f>
        <v/>
      </c>
      <c r="AL205" s="1" t="str">
        <f aca="false">IF(NOT(ISNUMBER(AJ205)),"",IF($A$6&lt;5,"Fewer than 5 core",IF(OR(AJ205&lt;$B$6-1.5*($D$6-$B$6),AJ205&gt;$D$6+1.5*($D$6-$B$6)),"Review outlier","Within IQR fences")))</f>
        <v/>
      </c>
      <c r="AM205" s="1"/>
      <c r="AN205" s="1"/>
      <c r="AO205" s="1"/>
      <c r="AP205" s="1"/>
    </row>
    <row r="206" customFormat="false" ht="24.75" hidden="false" customHeight="true" outlineLevel="0" collapsed="false">
      <c r="A206" s="15"/>
      <c r="B206" s="15"/>
      <c r="C206" s="15"/>
      <c r="D206" s="15"/>
      <c r="E206" s="15"/>
      <c r="F206" s="15"/>
      <c r="G206" s="15"/>
      <c r="H206" s="15"/>
      <c r="I206" s="15"/>
      <c r="J206" s="15"/>
      <c r="K206" s="15"/>
      <c r="L206" s="15"/>
      <c r="M206" s="15"/>
      <c r="N206" s="16"/>
      <c r="O206" s="16"/>
      <c r="P206" s="16"/>
      <c r="Q206" s="17"/>
      <c r="R206" s="17"/>
      <c r="S206" s="17"/>
      <c r="T206" s="17"/>
      <c r="U206" s="17"/>
      <c r="V206" s="17"/>
      <c r="W206" s="17"/>
      <c r="X206" s="17"/>
      <c r="Y206" s="17"/>
      <c r="Z206" s="7" t="str">
        <f aca="false">IF(COUNT(S206:T206)&lt;&gt;2,"",SUM(S206:T206))</f>
        <v/>
      </c>
      <c r="AA206" s="18" t="str">
        <f aca="false">IF(OR(NOT(ISNUMBER(Z206)),NOT(ISNUMBER(R206)),R206&lt;=0),"",Z206/R206)</f>
        <v/>
      </c>
      <c r="AB206" s="18" t="str">
        <f aca="false">IF(OR(COUNT(R206,V206)&lt;&gt;2,R206&lt;=0),"",V206/R206-1)</f>
        <v/>
      </c>
      <c r="AC206" s="19" t="str">
        <f aca="false">IF(COUNT(Q206,R206)&lt;&gt;2,"",IF(OR(Q206&lt;=0,R206&lt;=0),"NM",Q206/R206))</f>
        <v/>
      </c>
      <c r="AD206" s="19" t="str">
        <f aca="false">IF(COUNT(Q206,Z206)&lt;&gt;2,"",IF(OR(Q206&lt;=0,Z206&lt;=0),"NM",Q206/Z206))</f>
        <v/>
      </c>
      <c r="AE206" s="19" t="str">
        <f aca="false">IF(COUNT(Q206,U206)&lt;&gt;2,"",IF(OR(Q206&lt;=0,U206&lt;=0),"NM",Q206/U206))</f>
        <v/>
      </c>
      <c r="AF206" s="19" t="str">
        <f aca="false">IF(COUNT(Q206,V206)&lt;&gt;2,"",IF(OR(Q206&lt;=0,V206&lt;=0),"NM",Q206/V206))</f>
        <v/>
      </c>
      <c r="AG206" s="19" t="str">
        <f aca="false">IF(COUNT(Q206,W206)&lt;&gt;2,"",IF(OR(Q206&lt;=0,W206&lt;=0),"NM",Q206/W206))</f>
        <v/>
      </c>
      <c r="AH206" s="20" t="str">
        <f aca="false">IF(OR(NOT(ISNUMBER(Controls!$C$11)),Controls!$C$11&lt;1,Controls!$C$11&gt;5,Controls!$C$11&lt;&gt;INT(Controls!$C$11)),"",INDEX(AC206:AG206,1,Controls!$C$11))</f>
        <v/>
      </c>
      <c r="AI206" s="1" t="str">
        <f aca="false">IF(A206="","",IF(COUNTIFS($A$10:$A$309,A206)&lt;&gt;1,"Duplicate ID",IF(OR(B206&lt;&gt;Controls!$C$9,C206&lt;&gt;Controls!$C$10),"Other peer group",IF(OR(H206&lt;&gt;"Yes",G206="Excluded",G206="Adjacent",G206="Watchlist"),"Excluded",IF(OR(I206&lt;&gt;"Yes",D206="",E206="",J206="",K206="",L206="",X206="",Controls!$C$10="",Controls!$C$8="",Controls!$C$20="",Controls!$C$21="",M206&lt;&gt;Controls!$C$8,NOT(ISNUMBER(N206)),N206&lt;=0,N206&lt;&gt;Controls!$C$7,NOT(ISNUMBER(O206)),O206&gt;N206,AND(Controls!$C$11&gt;=4,OR(NOT(ISNUMBER(P206)),P206&lt;=N206)),AND(Controls!$C$11=2,T206&lt;&gt;0,Y206=""),AND(G206&lt;&gt;"Core",G206&lt;&gt;"Secondary")),"Review inputs / basis",IF(NOT(ISNUMBER(AH206)),"Missing / NM metric","Eligible"))))))</f>
        <v/>
      </c>
      <c r="AJ206" s="20" t="str">
        <f aca="false">IF(AND(AI206="Eligible",G206="Core"),AH206,"")</f>
        <v/>
      </c>
      <c r="AK206" s="20" t="str">
        <f aca="false">IF(AI206="Eligible",AH206,"")</f>
        <v/>
      </c>
      <c r="AL206" s="1" t="str">
        <f aca="false">IF(NOT(ISNUMBER(AJ206)),"",IF($A$6&lt;5,"Fewer than 5 core",IF(OR(AJ206&lt;$B$6-1.5*($D$6-$B$6),AJ206&gt;$D$6+1.5*($D$6-$B$6)),"Review outlier","Within IQR fences")))</f>
        <v/>
      </c>
      <c r="AM206" s="1"/>
      <c r="AN206" s="1"/>
      <c r="AO206" s="1"/>
      <c r="AP206" s="1"/>
    </row>
    <row r="207" customFormat="false" ht="24.75" hidden="false" customHeight="true" outlineLevel="0" collapsed="false">
      <c r="A207" s="15"/>
      <c r="B207" s="15"/>
      <c r="C207" s="15"/>
      <c r="D207" s="15"/>
      <c r="E207" s="15"/>
      <c r="F207" s="15"/>
      <c r="G207" s="15"/>
      <c r="H207" s="15"/>
      <c r="I207" s="15"/>
      <c r="J207" s="15"/>
      <c r="K207" s="15"/>
      <c r="L207" s="15"/>
      <c r="M207" s="15"/>
      <c r="N207" s="16"/>
      <c r="O207" s="16"/>
      <c r="P207" s="16"/>
      <c r="Q207" s="17"/>
      <c r="R207" s="17"/>
      <c r="S207" s="17"/>
      <c r="T207" s="17"/>
      <c r="U207" s="17"/>
      <c r="V207" s="17"/>
      <c r="W207" s="17"/>
      <c r="X207" s="17"/>
      <c r="Y207" s="17"/>
      <c r="Z207" s="7" t="str">
        <f aca="false">IF(COUNT(S207:T207)&lt;&gt;2,"",SUM(S207:T207))</f>
        <v/>
      </c>
      <c r="AA207" s="18" t="str">
        <f aca="false">IF(OR(NOT(ISNUMBER(Z207)),NOT(ISNUMBER(R207)),R207&lt;=0),"",Z207/R207)</f>
        <v/>
      </c>
      <c r="AB207" s="18" t="str">
        <f aca="false">IF(OR(COUNT(R207,V207)&lt;&gt;2,R207&lt;=0),"",V207/R207-1)</f>
        <v/>
      </c>
      <c r="AC207" s="19" t="str">
        <f aca="false">IF(COUNT(Q207,R207)&lt;&gt;2,"",IF(OR(Q207&lt;=0,R207&lt;=0),"NM",Q207/R207))</f>
        <v/>
      </c>
      <c r="AD207" s="19" t="str">
        <f aca="false">IF(COUNT(Q207,Z207)&lt;&gt;2,"",IF(OR(Q207&lt;=0,Z207&lt;=0),"NM",Q207/Z207))</f>
        <v/>
      </c>
      <c r="AE207" s="19" t="str">
        <f aca="false">IF(COUNT(Q207,U207)&lt;&gt;2,"",IF(OR(Q207&lt;=0,U207&lt;=0),"NM",Q207/U207))</f>
        <v/>
      </c>
      <c r="AF207" s="19" t="str">
        <f aca="false">IF(COUNT(Q207,V207)&lt;&gt;2,"",IF(OR(Q207&lt;=0,V207&lt;=0),"NM",Q207/V207))</f>
        <v/>
      </c>
      <c r="AG207" s="19" t="str">
        <f aca="false">IF(COUNT(Q207,W207)&lt;&gt;2,"",IF(OR(Q207&lt;=0,W207&lt;=0),"NM",Q207/W207))</f>
        <v/>
      </c>
      <c r="AH207" s="20" t="str">
        <f aca="false">IF(OR(NOT(ISNUMBER(Controls!$C$11)),Controls!$C$11&lt;1,Controls!$C$11&gt;5,Controls!$C$11&lt;&gt;INT(Controls!$C$11)),"",INDEX(AC207:AG207,1,Controls!$C$11))</f>
        <v/>
      </c>
      <c r="AI207" s="1" t="str">
        <f aca="false">IF(A207="","",IF(COUNTIFS($A$10:$A$309,A207)&lt;&gt;1,"Duplicate ID",IF(OR(B207&lt;&gt;Controls!$C$9,C207&lt;&gt;Controls!$C$10),"Other peer group",IF(OR(H207&lt;&gt;"Yes",G207="Excluded",G207="Adjacent",G207="Watchlist"),"Excluded",IF(OR(I207&lt;&gt;"Yes",D207="",E207="",J207="",K207="",L207="",X207="",Controls!$C$10="",Controls!$C$8="",Controls!$C$20="",Controls!$C$21="",M207&lt;&gt;Controls!$C$8,NOT(ISNUMBER(N207)),N207&lt;=0,N207&lt;&gt;Controls!$C$7,NOT(ISNUMBER(O207)),O207&gt;N207,AND(Controls!$C$11&gt;=4,OR(NOT(ISNUMBER(P207)),P207&lt;=N207)),AND(Controls!$C$11=2,T207&lt;&gt;0,Y207=""),AND(G207&lt;&gt;"Core",G207&lt;&gt;"Secondary")),"Review inputs / basis",IF(NOT(ISNUMBER(AH207)),"Missing / NM metric","Eligible"))))))</f>
        <v/>
      </c>
      <c r="AJ207" s="20" t="str">
        <f aca="false">IF(AND(AI207="Eligible",G207="Core"),AH207,"")</f>
        <v/>
      </c>
      <c r="AK207" s="20" t="str">
        <f aca="false">IF(AI207="Eligible",AH207,"")</f>
        <v/>
      </c>
      <c r="AL207" s="1" t="str">
        <f aca="false">IF(NOT(ISNUMBER(AJ207)),"",IF($A$6&lt;5,"Fewer than 5 core",IF(OR(AJ207&lt;$B$6-1.5*($D$6-$B$6),AJ207&gt;$D$6+1.5*($D$6-$B$6)),"Review outlier","Within IQR fences")))</f>
        <v/>
      </c>
      <c r="AM207" s="1"/>
      <c r="AN207" s="1"/>
      <c r="AO207" s="1"/>
      <c r="AP207" s="1"/>
    </row>
    <row r="208" customFormat="false" ht="24.75" hidden="false" customHeight="true" outlineLevel="0" collapsed="false">
      <c r="A208" s="15"/>
      <c r="B208" s="15"/>
      <c r="C208" s="15"/>
      <c r="D208" s="15"/>
      <c r="E208" s="15"/>
      <c r="F208" s="15"/>
      <c r="G208" s="15"/>
      <c r="H208" s="15"/>
      <c r="I208" s="15"/>
      <c r="J208" s="15"/>
      <c r="K208" s="15"/>
      <c r="L208" s="15"/>
      <c r="M208" s="15"/>
      <c r="N208" s="16"/>
      <c r="O208" s="16"/>
      <c r="P208" s="16"/>
      <c r="Q208" s="17"/>
      <c r="R208" s="17"/>
      <c r="S208" s="17"/>
      <c r="T208" s="17"/>
      <c r="U208" s="17"/>
      <c r="V208" s="17"/>
      <c r="W208" s="17"/>
      <c r="X208" s="17"/>
      <c r="Y208" s="17"/>
      <c r="Z208" s="7" t="str">
        <f aca="false">IF(COUNT(S208:T208)&lt;&gt;2,"",SUM(S208:T208))</f>
        <v/>
      </c>
      <c r="AA208" s="18" t="str">
        <f aca="false">IF(OR(NOT(ISNUMBER(Z208)),NOT(ISNUMBER(R208)),R208&lt;=0),"",Z208/R208)</f>
        <v/>
      </c>
      <c r="AB208" s="18" t="str">
        <f aca="false">IF(OR(COUNT(R208,V208)&lt;&gt;2,R208&lt;=0),"",V208/R208-1)</f>
        <v/>
      </c>
      <c r="AC208" s="19" t="str">
        <f aca="false">IF(COUNT(Q208,R208)&lt;&gt;2,"",IF(OR(Q208&lt;=0,R208&lt;=0),"NM",Q208/R208))</f>
        <v/>
      </c>
      <c r="AD208" s="19" t="str">
        <f aca="false">IF(COUNT(Q208,Z208)&lt;&gt;2,"",IF(OR(Q208&lt;=0,Z208&lt;=0),"NM",Q208/Z208))</f>
        <v/>
      </c>
      <c r="AE208" s="19" t="str">
        <f aca="false">IF(COUNT(Q208,U208)&lt;&gt;2,"",IF(OR(Q208&lt;=0,U208&lt;=0),"NM",Q208/U208))</f>
        <v/>
      </c>
      <c r="AF208" s="19" t="str">
        <f aca="false">IF(COUNT(Q208,V208)&lt;&gt;2,"",IF(OR(Q208&lt;=0,V208&lt;=0),"NM",Q208/V208))</f>
        <v/>
      </c>
      <c r="AG208" s="19" t="str">
        <f aca="false">IF(COUNT(Q208,W208)&lt;&gt;2,"",IF(OR(Q208&lt;=0,W208&lt;=0),"NM",Q208/W208))</f>
        <v/>
      </c>
      <c r="AH208" s="20" t="str">
        <f aca="false">IF(OR(NOT(ISNUMBER(Controls!$C$11)),Controls!$C$11&lt;1,Controls!$C$11&gt;5,Controls!$C$11&lt;&gt;INT(Controls!$C$11)),"",INDEX(AC208:AG208,1,Controls!$C$11))</f>
        <v/>
      </c>
      <c r="AI208" s="1" t="str">
        <f aca="false">IF(A208="","",IF(COUNTIFS($A$10:$A$309,A208)&lt;&gt;1,"Duplicate ID",IF(OR(B208&lt;&gt;Controls!$C$9,C208&lt;&gt;Controls!$C$10),"Other peer group",IF(OR(H208&lt;&gt;"Yes",G208="Excluded",G208="Adjacent",G208="Watchlist"),"Excluded",IF(OR(I208&lt;&gt;"Yes",D208="",E208="",J208="",K208="",L208="",X208="",Controls!$C$10="",Controls!$C$8="",Controls!$C$20="",Controls!$C$21="",M208&lt;&gt;Controls!$C$8,NOT(ISNUMBER(N208)),N208&lt;=0,N208&lt;&gt;Controls!$C$7,NOT(ISNUMBER(O208)),O208&gt;N208,AND(Controls!$C$11&gt;=4,OR(NOT(ISNUMBER(P208)),P208&lt;=N208)),AND(Controls!$C$11=2,T208&lt;&gt;0,Y208=""),AND(G208&lt;&gt;"Core",G208&lt;&gt;"Secondary")),"Review inputs / basis",IF(NOT(ISNUMBER(AH208)),"Missing / NM metric","Eligible"))))))</f>
        <v/>
      </c>
      <c r="AJ208" s="20" t="str">
        <f aca="false">IF(AND(AI208="Eligible",G208="Core"),AH208,"")</f>
        <v/>
      </c>
      <c r="AK208" s="20" t="str">
        <f aca="false">IF(AI208="Eligible",AH208,"")</f>
        <v/>
      </c>
      <c r="AL208" s="1" t="str">
        <f aca="false">IF(NOT(ISNUMBER(AJ208)),"",IF($A$6&lt;5,"Fewer than 5 core",IF(OR(AJ208&lt;$B$6-1.5*($D$6-$B$6),AJ208&gt;$D$6+1.5*($D$6-$B$6)),"Review outlier","Within IQR fences")))</f>
        <v/>
      </c>
      <c r="AM208" s="1"/>
      <c r="AN208" s="1"/>
      <c r="AO208" s="1"/>
      <c r="AP208" s="1"/>
    </row>
    <row r="209" customFormat="false" ht="24.75" hidden="false" customHeight="true" outlineLevel="0" collapsed="false">
      <c r="A209" s="15"/>
      <c r="B209" s="15"/>
      <c r="C209" s="15"/>
      <c r="D209" s="15"/>
      <c r="E209" s="15"/>
      <c r="F209" s="15"/>
      <c r="G209" s="15"/>
      <c r="H209" s="15"/>
      <c r="I209" s="15"/>
      <c r="J209" s="15"/>
      <c r="K209" s="15"/>
      <c r="L209" s="15"/>
      <c r="M209" s="15"/>
      <c r="N209" s="16"/>
      <c r="O209" s="16"/>
      <c r="P209" s="16"/>
      <c r="Q209" s="17"/>
      <c r="R209" s="17"/>
      <c r="S209" s="17"/>
      <c r="T209" s="17"/>
      <c r="U209" s="17"/>
      <c r="V209" s="17"/>
      <c r="W209" s="17"/>
      <c r="X209" s="17"/>
      <c r="Y209" s="17"/>
      <c r="Z209" s="7" t="str">
        <f aca="false">IF(COUNT(S209:T209)&lt;&gt;2,"",SUM(S209:T209))</f>
        <v/>
      </c>
      <c r="AA209" s="18" t="str">
        <f aca="false">IF(OR(NOT(ISNUMBER(Z209)),NOT(ISNUMBER(R209)),R209&lt;=0),"",Z209/R209)</f>
        <v/>
      </c>
      <c r="AB209" s="18" t="str">
        <f aca="false">IF(OR(COUNT(R209,V209)&lt;&gt;2,R209&lt;=0),"",V209/R209-1)</f>
        <v/>
      </c>
      <c r="AC209" s="19" t="str">
        <f aca="false">IF(COUNT(Q209,R209)&lt;&gt;2,"",IF(OR(Q209&lt;=0,R209&lt;=0),"NM",Q209/R209))</f>
        <v/>
      </c>
      <c r="AD209" s="19" t="str">
        <f aca="false">IF(COUNT(Q209,Z209)&lt;&gt;2,"",IF(OR(Q209&lt;=0,Z209&lt;=0),"NM",Q209/Z209))</f>
        <v/>
      </c>
      <c r="AE209" s="19" t="str">
        <f aca="false">IF(COUNT(Q209,U209)&lt;&gt;2,"",IF(OR(Q209&lt;=0,U209&lt;=0),"NM",Q209/U209))</f>
        <v/>
      </c>
      <c r="AF209" s="19" t="str">
        <f aca="false">IF(COUNT(Q209,V209)&lt;&gt;2,"",IF(OR(Q209&lt;=0,V209&lt;=0),"NM",Q209/V209))</f>
        <v/>
      </c>
      <c r="AG209" s="19" t="str">
        <f aca="false">IF(COUNT(Q209,W209)&lt;&gt;2,"",IF(OR(Q209&lt;=0,W209&lt;=0),"NM",Q209/W209))</f>
        <v/>
      </c>
      <c r="AH209" s="20" t="str">
        <f aca="false">IF(OR(NOT(ISNUMBER(Controls!$C$11)),Controls!$C$11&lt;1,Controls!$C$11&gt;5,Controls!$C$11&lt;&gt;INT(Controls!$C$11)),"",INDEX(AC209:AG209,1,Controls!$C$11))</f>
        <v/>
      </c>
      <c r="AI209" s="1" t="str">
        <f aca="false">IF(A209="","",IF(COUNTIFS($A$10:$A$309,A209)&lt;&gt;1,"Duplicate ID",IF(OR(B209&lt;&gt;Controls!$C$9,C209&lt;&gt;Controls!$C$10),"Other peer group",IF(OR(H209&lt;&gt;"Yes",G209="Excluded",G209="Adjacent",G209="Watchlist"),"Excluded",IF(OR(I209&lt;&gt;"Yes",D209="",E209="",J209="",K209="",L209="",X209="",Controls!$C$10="",Controls!$C$8="",Controls!$C$20="",Controls!$C$21="",M209&lt;&gt;Controls!$C$8,NOT(ISNUMBER(N209)),N209&lt;=0,N209&lt;&gt;Controls!$C$7,NOT(ISNUMBER(O209)),O209&gt;N209,AND(Controls!$C$11&gt;=4,OR(NOT(ISNUMBER(P209)),P209&lt;=N209)),AND(Controls!$C$11=2,T209&lt;&gt;0,Y209=""),AND(G209&lt;&gt;"Core",G209&lt;&gt;"Secondary")),"Review inputs / basis",IF(NOT(ISNUMBER(AH209)),"Missing / NM metric","Eligible"))))))</f>
        <v/>
      </c>
      <c r="AJ209" s="20" t="str">
        <f aca="false">IF(AND(AI209="Eligible",G209="Core"),AH209,"")</f>
        <v/>
      </c>
      <c r="AK209" s="20" t="str">
        <f aca="false">IF(AI209="Eligible",AH209,"")</f>
        <v/>
      </c>
      <c r="AL209" s="1" t="str">
        <f aca="false">IF(NOT(ISNUMBER(AJ209)),"",IF($A$6&lt;5,"Fewer than 5 core",IF(OR(AJ209&lt;$B$6-1.5*($D$6-$B$6),AJ209&gt;$D$6+1.5*($D$6-$B$6)),"Review outlier","Within IQR fences")))</f>
        <v/>
      </c>
      <c r="AM209" s="1"/>
      <c r="AN209" s="1"/>
      <c r="AO209" s="1"/>
      <c r="AP209" s="1"/>
    </row>
    <row r="210" customFormat="false" ht="24.75" hidden="false" customHeight="true" outlineLevel="0" collapsed="false">
      <c r="A210" s="15"/>
      <c r="B210" s="15"/>
      <c r="C210" s="15"/>
      <c r="D210" s="15"/>
      <c r="E210" s="15"/>
      <c r="F210" s="15"/>
      <c r="G210" s="15"/>
      <c r="H210" s="15"/>
      <c r="I210" s="15"/>
      <c r="J210" s="15"/>
      <c r="K210" s="15"/>
      <c r="L210" s="15"/>
      <c r="M210" s="15"/>
      <c r="N210" s="16"/>
      <c r="O210" s="16"/>
      <c r="P210" s="16"/>
      <c r="Q210" s="17"/>
      <c r="R210" s="17"/>
      <c r="S210" s="17"/>
      <c r="T210" s="17"/>
      <c r="U210" s="17"/>
      <c r="V210" s="17"/>
      <c r="W210" s="17"/>
      <c r="X210" s="17"/>
      <c r="Y210" s="17"/>
      <c r="Z210" s="7" t="str">
        <f aca="false">IF(COUNT(S210:T210)&lt;&gt;2,"",SUM(S210:T210))</f>
        <v/>
      </c>
      <c r="AA210" s="18" t="str">
        <f aca="false">IF(OR(NOT(ISNUMBER(Z210)),NOT(ISNUMBER(R210)),R210&lt;=0),"",Z210/R210)</f>
        <v/>
      </c>
      <c r="AB210" s="18" t="str">
        <f aca="false">IF(OR(COUNT(R210,V210)&lt;&gt;2,R210&lt;=0),"",V210/R210-1)</f>
        <v/>
      </c>
      <c r="AC210" s="19" t="str">
        <f aca="false">IF(COUNT(Q210,R210)&lt;&gt;2,"",IF(OR(Q210&lt;=0,R210&lt;=0),"NM",Q210/R210))</f>
        <v/>
      </c>
      <c r="AD210" s="19" t="str">
        <f aca="false">IF(COUNT(Q210,Z210)&lt;&gt;2,"",IF(OR(Q210&lt;=0,Z210&lt;=0),"NM",Q210/Z210))</f>
        <v/>
      </c>
      <c r="AE210" s="19" t="str">
        <f aca="false">IF(COUNT(Q210,U210)&lt;&gt;2,"",IF(OR(Q210&lt;=0,U210&lt;=0),"NM",Q210/U210))</f>
        <v/>
      </c>
      <c r="AF210" s="19" t="str">
        <f aca="false">IF(COUNT(Q210,V210)&lt;&gt;2,"",IF(OR(Q210&lt;=0,V210&lt;=0),"NM",Q210/V210))</f>
        <v/>
      </c>
      <c r="AG210" s="19" t="str">
        <f aca="false">IF(COUNT(Q210,W210)&lt;&gt;2,"",IF(OR(Q210&lt;=0,W210&lt;=0),"NM",Q210/W210))</f>
        <v/>
      </c>
      <c r="AH210" s="20" t="str">
        <f aca="false">IF(OR(NOT(ISNUMBER(Controls!$C$11)),Controls!$C$11&lt;1,Controls!$C$11&gt;5,Controls!$C$11&lt;&gt;INT(Controls!$C$11)),"",INDEX(AC210:AG210,1,Controls!$C$11))</f>
        <v/>
      </c>
      <c r="AI210" s="1" t="str">
        <f aca="false">IF(A210="","",IF(COUNTIFS($A$10:$A$309,A210)&lt;&gt;1,"Duplicate ID",IF(OR(B210&lt;&gt;Controls!$C$9,C210&lt;&gt;Controls!$C$10),"Other peer group",IF(OR(H210&lt;&gt;"Yes",G210="Excluded",G210="Adjacent",G210="Watchlist"),"Excluded",IF(OR(I210&lt;&gt;"Yes",D210="",E210="",J210="",K210="",L210="",X210="",Controls!$C$10="",Controls!$C$8="",Controls!$C$20="",Controls!$C$21="",M210&lt;&gt;Controls!$C$8,NOT(ISNUMBER(N210)),N210&lt;=0,N210&lt;&gt;Controls!$C$7,NOT(ISNUMBER(O210)),O210&gt;N210,AND(Controls!$C$11&gt;=4,OR(NOT(ISNUMBER(P210)),P210&lt;=N210)),AND(Controls!$C$11=2,T210&lt;&gt;0,Y210=""),AND(G210&lt;&gt;"Core",G210&lt;&gt;"Secondary")),"Review inputs / basis",IF(NOT(ISNUMBER(AH210)),"Missing / NM metric","Eligible"))))))</f>
        <v/>
      </c>
      <c r="AJ210" s="20" t="str">
        <f aca="false">IF(AND(AI210="Eligible",G210="Core"),AH210,"")</f>
        <v/>
      </c>
      <c r="AK210" s="20" t="str">
        <f aca="false">IF(AI210="Eligible",AH210,"")</f>
        <v/>
      </c>
      <c r="AL210" s="1" t="str">
        <f aca="false">IF(NOT(ISNUMBER(AJ210)),"",IF($A$6&lt;5,"Fewer than 5 core",IF(OR(AJ210&lt;$B$6-1.5*($D$6-$B$6),AJ210&gt;$D$6+1.5*($D$6-$B$6)),"Review outlier","Within IQR fences")))</f>
        <v/>
      </c>
      <c r="AM210" s="1"/>
      <c r="AN210" s="1"/>
      <c r="AO210" s="1"/>
      <c r="AP210" s="1"/>
    </row>
    <row r="211" customFormat="false" ht="24.75" hidden="false" customHeight="true" outlineLevel="0" collapsed="false">
      <c r="A211" s="15"/>
      <c r="B211" s="15"/>
      <c r="C211" s="15"/>
      <c r="D211" s="15"/>
      <c r="E211" s="15"/>
      <c r="F211" s="15"/>
      <c r="G211" s="15"/>
      <c r="H211" s="15"/>
      <c r="I211" s="15"/>
      <c r="J211" s="15"/>
      <c r="K211" s="15"/>
      <c r="L211" s="15"/>
      <c r="M211" s="15"/>
      <c r="N211" s="16"/>
      <c r="O211" s="16"/>
      <c r="P211" s="16"/>
      <c r="Q211" s="17"/>
      <c r="R211" s="17"/>
      <c r="S211" s="17"/>
      <c r="T211" s="17"/>
      <c r="U211" s="17"/>
      <c r="V211" s="17"/>
      <c r="W211" s="17"/>
      <c r="X211" s="17"/>
      <c r="Y211" s="17"/>
      <c r="Z211" s="7" t="str">
        <f aca="false">IF(COUNT(S211:T211)&lt;&gt;2,"",SUM(S211:T211))</f>
        <v/>
      </c>
      <c r="AA211" s="18" t="str">
        <f aca="false">IF(OR(NOT(ISNUMBER(Z211)),NOT(ISNUMBER(R211)),R211&lt;=0),"",Z211/R211)</f>
        <v/>
      </c>
      <c r="AB211" s="18" t="str">
        <f aca="false">IF(OR(COUNT(R211,V211)&lt;&gt;2,R211&lt;=0),"",V211/R211-1)</f>
        <v/>
      </c>
      <c r="AC211" s="19" t="str">
        <f aca="false">IF(COUNT(Q211,R211)&lt;&gt;2,"",IF(OR(Q211&lt;=0,R211&lt;=0),"NM",Q211/R211))</f>
        <v/>
      </c>
      <c r="AD211" s="19" t="str">
        <f aca="false">IF(COUNT(Q211,Z211)&lt;&gt;2,"",IF(OR(Q211&lt;=0,Z211&lt;=0),"NM",Q211/Z211))</f>
        <v/>
      </c>
      <c r="AE211" s="19" t="str">
        <f aca="false">IF(COUNT(Q211,U211)&lt;&gt;2,"",IF(OR(Q211&lt;=0,U211&lt;=0),"NM",Q211/U211))</f>
        <v/>
      </c>
      <c r="AF211" s="19" t="str">
        <f aca="false">IF(COUNT(Q211,V211)&lt;&gt;2,"",IF(OR(Q211&lt;=0,V211&lt;=0),"NM",Q211/V211))</f>
        <v/>
      </c>
      <c r="AG211" s="19" t="str">
        <f aca="false">IF(COUNT(Q211,W211)&lt;&gt;2,"",IF(OR(Q211&lt;=0,W211&lt;=0),"NM",Q211/W211))</f>
        <v/>
      </c>
      <c r="AH211" s="20" t="str">
        <f aca="false">IF(OR(NOT(ISNUMBER(Controls!$C$11)),Controls!$C$11&lt;1,Controls!$C$11&gt;5,Controls!$C$11&lt;&gt;INT(Controls!$C$11)),"",INDEX(AC211:AG211,1,Controls!$C$11))</f>
        <v/>
      </c>
      <c r="AI211" s="1" t="str">
        <f aca="false">IF(A211="","",IF(COUNTIFS($A$10:$A$309,A211)&lt;&gt;1,"Duplicate ID",IF(OR(B211&lt;&gt;Controls!$C$9,C211&lt;&gt;Controls!$C$10),"Other peer group",IF(OR(H211&lt;&gt;"Yes",G211="Excluded",G211="Adjacent",G211="Watchlist"),"Excluded",IF(OR(I211&lt;&gt;"Yes",D211="",E211="",J211="",K211="",L211="",X211="",Controls!$C$10="",Controls!$C$8="",Controls!$C$20="",Controls!$C$21="",M211&lt;&gt;Controls!$C$8,NOT(ISNUMBER(N211)),N211&lt;=0,N211&lt;&gt;Controls!$C$7,NOT(ISNUMBER(O211)),O211&gt;N211,AND(Controls!$C$11&gt;=4,OR(NOT(ISNUMBER(P211)),P211&lt;=N211)),AND(Controls!$C$11=2,T211&lt;&gt;0,Y211=""),AND(G211&lt;&gt;"Core",G211&lt;&gt;"Secondary")),"Review inputs / basis",IF(NOT(ISNUMBER(AH211)),"Missing / NM metric","Eligible"))))))</f>
        <v/>
      </c>
      <c r="AJ211" s="20" t="str">
        <f aca="false">IF(AND(AI211="Eligible",G211="Core"),AH211,"")</f>
        <v/>
      </c>
      <c r="AK211" s="20" t="str">
        <f aca="false">IF(AI211="Eligible",AH211,"")</f>
        <v/>
      </c>
      <c r="AL211" s="1" t="str">
        <f aca="false">IF(NOT(ISNUMBER(AJ211)),"",IF($A$6&lt;5,"Fewer than 5 core",IF(OR(AJ211&lt;$B$6-1.5*($D$6-$B$6),AJ211&gt;$D$6+1.5*($D$6-$B$6)),"Review outlier","Within IQR fences")))</f>
        <v/>
      </c>
      <c r="AM211" s="1"/>
      <c r="AN211" s="1"/>
      <c r="AO211" s="1"/>
      <c r="AP211" s="1"/>
    </row>
    <row r="212" customFormat="false" ht="24.75" hidden="false" customHeight="true" outlineLevel="0" collapsed="false">
      <c r="A212" s="15"/>
      <c r="B212" s="15"/>
      <c r="C212" s="15"/>
      <c r="D212" s="15"/>
      <c r="E212" s="15"/>
      <c r="F212" s="15"/>
      <c r="G212" s="15"/>
      <c r="H212" s="15"/>
      <c r="I212" s="15"/>
      <c r="J212" s="15"/>
      <c r="K212" s="15"/>
      <c r="L212" s="15"/>
      <c r="M212" s="15"/>
      <c r="N212" s="16"/>
      <c r="O212" s="16"/>
      <c r="P212" s="16"/>
      <c r="Q212" s="17"/>
      <c r="R212" s="17"/>
      <c r="S212" s="17"/>
      <c r="T212" s="17"/>
      <c r="U212" s="17"/>
      <c r="V212" s="17"/>
      <c r="W212" s="17"/>
      <c r="X212" s="17"/>
      <c r="Y212" s="17"/>
      <c r="Z212" s="7" t="str">
        <f aca="false">IF(COUNT(S212:T212)&lt;&gt;2,"",SUM(S212:T212))</f>
        <v/>
      </c>
      <c r="AA212" s="18" t="str">
        <f aca="false">IF(OR(NOT(ISNUMBER(Z212)),NOT(ISNUMBER(R212)),R212&lt;=0),"",Z212/R212)</f>
        <v/>
      </c>
      <c r="AB212" s="18" t="str">
        <f aca="false">IF(OR(COUNT(R212,V212)&lt;&gt;2,R212&lt;=0),"",V212/R212-1)</f>
        <v/>
      </c>
      <c r="AC212" s="19" t="str">
        <f aca="false">IF(COUNT(Q212,R212)&lt;&gt;2,"",IF(OR(Q212&lt;=0,R212&lt;=0),"NM",Q212/R212))</f>
        <v/>
      </c>
      <c r="AD212" s="19" t="str">
        <f aca="false">IF(COUNT(Q212,Z212)&lt;&gt;2,"",IF(OR(Q212&lt;=0,Z212&lt;=0),"NM",Q212/Z212))</f>
        <v/>
      </c>
      <c r="AE212" s="19" t="str">
        <f aca="false">IF(COUNT(Q212,U212)&lt;&gt;2,"",IF(OR(Q212&lt;=0,U212&lt;=0),"NM",Q212/U212))</f>
        <v/>
      </c>
      <c r="AF212" s="19" t="str">
        <f aca="false">IF(COUNT(Q212,V212)&lt;&gt;2,"",IF(OR(Q212&lt;=0,V212&lt;=0),"NM",Q212/V212))</f>
        <v/>
      </c>
      <c r="AG212" s="19" t="str">
        <f aca="false">IF(COUNT(Q212,W212)&lt;&gt;2,"",IF(OR(Q212&lt;=0,W212&lt;=0),"NM",Q212/W212))</f>
        <v/>
      </c>
      <c r="AH212" s="20" t="str">
        <f aca="false">IF(OR(NOT(ISNUMBER(Controls!$C$11)),Controls!$C$11&lt;1,Controls!$C$11&gt;5,Controls!$C$11&lt;&gt;INT(Controls!$C$11)),"",INDEX(AC212:AG212,1,Controls!$C$11))</f>
        <v/>
      </c>
      <c r="AI212" s="1" t="str">
        <f aca="false">IF(A212="","",IF(COUNTIFS($A$10:$A$309,A212)&lt;&gt;1,"Duplicate ID",IF(OR(B212&lt;&gt;Controls!$C$9,C212&lt;&gt;Controls!$C$10),"Other peer group",IF(OR(H212&lt;&gt;"Yes",G212="Excluded",G212="Adjacent",G212="Watchlist"),"Excluded",IF(OR(I212&lt;&gt;"Yes",D212="",E212="",J212="",K212="",L212="",X212="",Controls!$C$10="",Controls!$C$8="",Controls!$C$20="",Controls!$C$21="",M212&lt;&gt;Controls!$C$8,NOT(ISNUMBER(N212)),N212&lt;=0,N212&lt;&gt;Controls!$C$7,NOT(ISNUMBER(O212)),O212&gt;N212,AND(Controls!$C$11&gt;=4,OR(NOT(ISNUMBER(P212)),P212&lt;=N212)),AND(Controls!$C$11=2,T212&lt;&gt;0,Y212=""),AND(G212&lt;&gt;"Core",G212&lt;&gt;"Secondary")),"Review inputs / basis",IF(NOT(ISNUMBER(AH212)),"Missing / NM metric","Eligible"))))))</f>
        <v/>
      </c>
      <c r="AJ212" s="20" t="str">
        <f aca="false">IF(AND(AI212="Eligible",G212="Core"),AH212,"")</f>
        <v/>
      </c>
      <c r="AK212" s="20" t="str">
        <f aca="false">IF(AI212="Eligible",AH212,"")</f>
        <v/>
      </c>
      <c r="AL212" s="1" t="str">
        <f aca="false">IF(NOT(ISNUMBER(AJ212)),"",IF($A$6&lt;5,"Fewer than 5 core",IF(OR(AJ212&lt;$B$6-1.5*($D$6-$B$6),AJ212&gt;$D$6+1.5*($D$6-$B$6)),"Review outlier","Within IQR fences")))</f>
        <v/>
      </c>
      <c r="AM212" s="1"/>
      <c r="AN212" s="1"/>
      <c r="AO212" s="1"/>
      <c r="AP212" s="1"/>
    </row>
    <row r="213" customFormat="false" ht="24.75" hidden="false" customHeight="true" outlineLevel="0" collapsed="false">
      <c r="A213" s="15"/>
      <c r="B213" s="15"/>
      <c r="C213" s="15"/>
      <c r="D213" s="15"/>
      <c r="E213" s="15"/>
      <c r="F213" s="15"/>
      <c r="G213" s="15"/>
      <c r="H213" s="15"/>
      <c r="I213" s="15"/>
      <c r="J213" s="15"/>
      <c r="K213" s="15"/>
      <c r="L213" s="15"/>
      <c r="M213" s="15"/>
      <c r="N213" s="16"/>
      <c r="O213" s="16"/>
      <c r="P213" s="16"/>
      <c r="Q213" s="17"/>
      <c r="R213" s="17"/>
      <c r="S213" s="17"/>
      <c r="T213" s="17"/>
      <c r="U213" s="17"/>
      <c r="V213" s="17"/>
      <c r="W213" s="17"/>
      <c r="X213" s="17"/>
      <c r="Y213" s="17"/>
      <c r="Z213" s="7" t="str">
        <f aca="false">IF(COUNT(S213:T213)&lt;&gt;2,"",SUM(S213:T213))</f>
        <v/>
      </c>
      <c r="AA213" s="18" t="str">
        <f aca="false">IF(OR(NOT(ISNUMBER(Z213)),NOT(ISNUMBER(R213)),R213&lt;=0),"",Z213/R213)</f>
        <v/>
      </c>
      <c r="AB213" s="18" t="str">
        <f aca="false">IF(OR(COUNT(R213,V213)&lt;&gt;2,R213&lt;=0),"",V213/R213-1)</f>
        <v/>
      </c>
      <c r="AC213" s="19" t="str">
        <f aca="false">IF(COUNT(Q213,R213)&lt;&gt;2,"",IF(OR(Q213&lt;=0,R213&lt;=0),"NM",Q213/R213))</f>
        <v/>
      </c>
      <c r="AD213" s="19" t="str">
        <f aca="false">IF(COUNT(Q213,Z213)&lt;&gt;2,"",IF(OR(Q213&lt;=0,Z213&lt;=0),"NM",Q213/Z213))</f>
        <v/>
      </c>
      <c r="AE213" s="19" t="str">
        <f aca="false">IF(COUNT(Q213,U213)&lt;&gt;2,"",IF(OR(Q213&lt;=0,U213&lt;=0),"NM",Q213/U213))</f>
        <v/>
      </c>
      <c r="AF213" s="19" t="str">
        <f aca="false">IF(COUNT(Q213,V213)&lt;&gt;2,"",IF(OR(Q213&lt;=0,V213&lt;=0),"NM",Q213/V213))</f>
        <v/>
      </c>
      <c r="AG213" s="19" t="str">
        <f aca="false">IF(COUNT(Q213,W213)&lt;&gt;2,"",IF(OR(Q213&lt;=0,W213&lt;=0),"NM",Q213/W213))</f>
        <v/>
      </c>
      <c r="AH213" s="20" t="str">
        <f aca="false">IF(OR(NOT(ISNUMBER(Controls!$C$11)),Controls!$C$11&lt;1,Controls!$C$11&gt;5,Controls!$C$11&lt;&gt;INT(Controls!$C$11)),"",INDEX(AC213:AG213,1,Controls!$C$11))</f>
        <v/>
      </c>
      <c r="AI213" s="1" t="str">
        <f aca="false">IF(A213="","",IF(COUNTIFS($A$10:$A$309,A213)&lt;&gt;1,"Duplicate ID",IF(OR(B213&lt;&gt;Controls!$C$9,C213&lt;&gt;Controls!$C$10),"Other peer group",IF(OR(H213&lt;&gt;"Yes",G213="Excluded",G213="Adjacent",G213="Watchlist"),"Excluded",IF(OR(I213&lt;&gt;"Yes",D213="",E213="",J213="",K213="",L213="",X213="",Controls!$C$10="",Controls!$C$8="",Controls!$C$20="",Controls!$C$21="",M213&lt;&gt;Controls!$C$8,NOT(ISNUMBER(N213)),N213&lt;=0,N213&lt;&gt;Controls!$C$7,NOT(ISNUMBER(O213)),O213&gt;N213,AND(Controls!$C$11&gt;=4,OR(NOT(ISNUMBER(P213)),P213&lt;=N213)),AND(Controls!$C$11=2,T213&lt;&gt;0,Y213=""),AND(G213&lt;&gt;"Core",G213&lt;&gt;"Secondary")),"Review inputs / basis",IF(NOT(ISNUMBER(AH213)),"Missing / NM metric","Eligible"))))))</f>
        <v/>
      </c>
      <c r="AJ213" s="20" t="str">
        <f aca="false">IF(AND(AI213="Eligible",G213="Core"),AH213,"")</f>
        <v/>
      </c>
      <c r="AK213" s="20" t="str">
        <f aca="false">IF(AI213="Eligible",AH213,"")</f>
        <v/>
      </c>
      <c r="AL213" s="1" t="str">
        <f aca="false">IF(NOT(ISNUMBER(AJ213)),"",IF($A$6&lt;5,"Fewer than 5 core",IF(OR(AJ213&lt;$B$6-1.5*($D$6-$B$6),AJ213&gt;$D$6+1.5*($D$6-$B$6)),"Review outlier","Within IQR fences")))</f>
        <v/>
      </c>
      <c r="AM213" s="1"/>
      <c r="AN213" s="1"/>
      <c r="AO213" s="1"/>
      <c r="AP213" s="1"/>
    </row>
    <row r="214" customFormat="false" ht="24.75" hidden="false" customHeight="true" outlineLevel="0" collapsed="false">
      <c r="A214" s="15"/>
      <c r="B214" s="15"/>
      <c r="C214" s="15"/>
      <c r="D214" s="15"/>
      <c r="E214" s="15"/>
      <c r="F214" s="15"/>
      <c r="G214" s="15"/>
      <c r="H214" s="15"/>
      <c r="I214" s="15"/>
      <c r="J214" s="15"/>
      <c r="K214" s="15"/>
      <c r="L214" s="15"/>
      <c r="M214" s="15"/>
      <c r="N214" s="16"/>
      <c r="O214" s="16"/>
      <c r="P214" s="16"/>
      <c r="Q214" s="17"/>
      <c r="R214" s="17"/>
      <c r="S214" s="17"/>
      <c r="T214" s="17"/>
      <c r="U214" s="17"/>
      <c r="V214" s="17"/>
      <c r="W214" s="17"/>
      <c r="X214" s="17"/>
      <c r="Y214" s="17"/>
      <c r="Z214" s="7" t="str">
        <f aca="false">IF(COUNT(S214:T214)&lt;&gt;2,"",SUM(S214:T214))</f>
        <v/>
      </c>
      <c r="AA214" s="18" t="str">
        <f aca="false">IF(OR(NOT(ISNUMBER(Z214)),NOT(ISNUMBER(R214)),R214&lt;=0),"",Z214/R214)</f>
        <v/>
      </c>
      <c r="AB214" s="18" t="str">
        <f aca="false">IF(OR(COUNT(R214,V214)&lt;&gt;2,R214&lt;=0),"",V214/R214-1)</f>
        <v/>
      </c>
      <c r="AC214" s="19" t="str">
        <f aca="false">IF(COUNT(Q214,R214)&lt;&gt;2,"",IF(OR(Q214&lt;=0,R214&lt;=0),"NM",Q214/R214))</f>
        <v/>
      </c>
      <c r="AD214" s="19" t="str">
        <f aca="false">IF(COUNT(Q214,Z214)&lt;&gt;2,"",IF(OR(Q214&lt;=0,Z214&lt;=0),"NM",Q214/Z214))</f>
        <v/>
      </c>
      <c r="AE214" s="19" t="str">
        <f aca="false">IF(COUNT(Q214,U214)&lt;&gt;2,"",IF(OR(Q214&lt;=0,U214&lt;=0),"NM",Q214/U214))</f>
        <v/>
      </c>
      <c r="AF214" s="19" t="str">
        <f aca="false">IF(COUNT(Q214,V214)&lt;&gt;2,"",IF(OR(Q214&lt;=0,V214&lt;=0),"NM",Q214/V214))</f>
        <v/>
      </c>
      <c r="AG214" s="19" t="str">
        <f aca="false">IF(COUNT(Q214,W214)&lt;&gt;2,"",IF(OR(Q214&lt;=0,W214&lt;=0),"NM",Q214/W214))</f>
        <v/>
      </c>
      <c r="AH214" s="20" t="str">
        <f aca="false">IF(OR(NOT(ISNUMBER(Controls!$C$11)),Controls!$C$11&lt;1,Controls!$C$11&gt;5,Controls!$C$11&lt;&gt;INT(Controls!$C$11)),"",INDEX(AC214:AG214,1,Controls!$C$11))</f>
        <v/>
      </c>
      <c r="AI214" s="1" t="str">
        <f aca="false">IF(A214="","",IF(COUNTIFS($A$10:$A$309,A214)&lt;&gt;1,"Duplicate ID",IF(OR(B214&lt;&gt;Controls!$C$9,C214&lt;&gt;Controls!$C$10),"Other peer group",IF(OR(H214&lt;&gt;"Yes",G214="Excluded",G214="Adjacent",G214="Watchlist"),"Excluded",IF(OR(I214&lt;&gt;"Yes",D214="",E214="",J214="",K214="",L214="",X214="",Controls!$C$10="",Controls!$C$8="",Controls!$C$20="",Controls!$C$21="",M214&lt;&gt;Controls!$C$8,NOT(ISNUMBER(N214)),N214&lt;=0,N214&lt;&gt;Controls!$C$7,NOT(ISNUMBER(O214)),O214&gt;N214,AND(Controls!$C$11&gt;=4,OR(NOT(ISNUMBER(P214)),P214&lt;=N214)),AND(Controls!$C$11=2,T214&lt;&gt;0,Y214=""),AND(G214&lt;&gt;"Core",G214&lt;&gt;"Secondary")),"Review inputs / basis",IF(NOT(ISNUMBER(AH214)),"Missing / NM metric","Eligible"))))))</f>
        <v/>
      </c>
      <c r="AJ214" s="20" t="str">
        <f aca="false">IF(AND(AI214="Eligible",G214="Core"),AH214,"")</f>
        <v/>
      </c>
      <c r="AK214" s="20" t="str">
        <f aca="false">IF(AI214="Eligible",AH214,"")</f>
        <v/>
      </c>
      <c r="AL214" s="1" t="str">
        <f aca="false">IF(NOT(ISNUMBER(AJ214)),"",IF($A$6&lt;5,"Fewer than 5 core",IF(OR(AJ214&lt;$B$6-1.5*($D$6-$B$6),AJ214&gt;$D$6+1.5*($D$6-$B$6)),"Review outlier","Within IQR fences")))</f>
        <v/>
      </c>
      <c r="AM214" s="1"/>
      <c r="AN214" s="1"/>
      <c r="AO214" s="1"/>
      <c r="AP214" s="1"/>
    </row>
    <row r="215" customFormat="false" ht="24.75" hidden="false" customHeight="true" outlineLevel="0" collapsed="false">
      <c r="A215" s="15"/>
      <c r="B215" s="15"/>
      <c r="C215" s="15"/>
      <c r="D215" s="15"/>
      <c r="E215" s="15"/>
      <c r="F215" s="15"/>
      <c r="G215" s="15"/>
      <c r="H215" s="15"/>
      <c r="I215" s="15"/>
      <c r="J215" s="15"/>
      <c r="K215" s="15"/>
      <c r="L215" s="15"/>
      <c r="M215" s="15"/>
      <c r="N215" s="16"/>
      <c r="O215" s="16"/>
      <c r="P215" s="16"/>
      <c r="Q215" s="17"/>
      <c r="R215" s="17"/>
      <c r="S215" s="17"/>
      <c r="T215" s="17"/>
      <c r="U215" s="17"/>
      <c r="V215" s="17"/>
      <c r="W215" s="17"/>
      <c r="X215" s="17"/>
      <c r="Y215" s="17"/>
      <c r="Z215" s="7" t="str">
        <f aca="false">IF(COUNT(S215:T215)&lt;&gt;2,"",SUM(S215:T215))</f>
        <v/>
      </c>
      <c r="AA215" s="18" t="str">
        <f aca="false">IF(OR(NOT(ISNUMBER(Z215)),NOT(ISNUMBER(R215)),R215&lt;=0),"",Z215/R215)</f>
        <v/>
      </c>
      <c r="AB215" s="18" t="str">
        <f aca="false">IF(OR(COUNT(R215,V215)&lt;&gt;2,R215&lt;=0),"",V215/R215-1)</f>
        <v/>
      </c>
      <c r="AC215" s="19" t="str">
        <f aca="false">IF(COUNT(Q215,R215)&lt;&gt;2,"",IF(OR(Q215&lt;=0,R215&lt;=0),"NM",Q215/R215))</f>
        <v/>
      </c>
      <c r="AD215" s="19" t="str">
        <f aca="false">IF(COUNT(Q215,Z215)&lt;&gt;2,"",IF(OR(Q215&lt;=0,Z215&lt;=0),"NM",Q215/Z215))</f>
        <v/>
      </c>
      <c r="AE215" s="19" t="str">
        <f aca="false">IF(COUNT(Q215,U215)&lt;&gt;2,"",IF(OR(Q215&lt;=0,U215&lt;=0),"NM",Q215/U215))</f>
        <v/>
      </c>
      <c r="AF215" s="19" t="str">
        <f aca="false">IF(COUNT(Q215,V215)&lt;&gt;2,"",IF(OR(Q215&lt;=0,V215&lt;=0),"NM",Q215/V215))</f>
        <v/>
      </c>
      <c r="AG215" s="19" t="str">
        <f aca="false">IF(COUNT(Q215,W215)&lt;&gt;2,"",IF(OR(Q215&lt;=0,W215&lt;=0),"NM",Q215/W215))</f>
        <v/>
      </c>
      <c r="AH215" s="20" t="str">
        <f aca="false">IF(OR(NOT(ISNUMBER(Controls!$C$11)),Controls!$C$11&lt;1,Controls!$C$11&gt;5,Controls!$C$11&lt;&gt;INT(Controls!$C$11)),"",INDEX(AC215:AG215,1,Controls!$C$11))</f>
        <v/>
      </c>
      <c r="AI215" s="1" t="str">
        <f aca="false">IF(A215="","",IF(COUNTIFS($A$10:$A$309,A215)&lt;&gt;1,"Duplicate ID",IF(OR(B215&lt;&gt;Controls!$C$9,C215&lt;&gt;Controls!$C$10),"Other peer group",IF(OR(H215&lt;&gt;"Yes",G215="Excluded",G215="Adjacent",G215="Watchlist"),"Excluded",IF(OR(I215&lt;&gt;"Yes",D215="",E215="",J215="",K215="",L215="",X215="",Controls!$C$10="",Controls!$C$8="",Controls!$C$20="",Controls!$C$21="",M215&lt;&gt;Controls!$C$8,NOT(ISNUMBER(N215)),N215&lt;=0,N215&lt;&gt;Controls!$C$7,NOT(ISNUMBER(O215)),O215&gt;N215,AND(Controls!$C$11&gt;=4,OR(NOT(ISNUMBER(P215)),P215&lt;=N215)),AND(Controls!$C$11=2,T215&lt;&gt;0,Y215=""),AND(G215&lt;&gt;"Core",G215&lt;&gt;"Secondary")),"Review inputs / basis",IF(NOT(ISNUMBER(AH215)),"Missing / NM metric","Eligible"))))))</f>
        <v/>
      </c>
      <c r="AJ215" s="20" t="str">
        <f aca="false">IF(AND(AI215="Eligible",G215="Core"),AH215,"")</f>
        <v/>
      </c>
      <c r="AK215" s="20" t="str">
        <f aca="false">IF(AI215="Eligible",AH215,"")</f>
        <v/>
      </c>
      <c r="AL215" s="1" t="str">
        <f aca="false">IF(NOT(ISNUMBER(AJ215)),"",IF($A$6&lt;5,"Fewer than 5 core",IF(OR(AJ215&lt;$B$6-1.5*($D$6-$B$6),AJ215&gt;$D$6+1.5*($D$6-$B$6)),"Review outlier","Within IQR fences")))</f>
        <v/>
      </c>
      <c r="AM215" s="1"/>
      <c r="AN215" s="1"/>
      <c r="AO215" s="1"/>
      <c r="AP215" s="1"/>
    </row>
    <row r="216" customFormat="false" ht="24.75" hidden="false" customHeight="true" outlineLevel="0" collapsed="false">
      <c r="A216" s="15"/>
      <c r="B216" s="15"/>
      <c r="C216" s="15"/>
      <c r="D216" s="15"/>
      <c r="E216" s="15"/>
      <c r="F216" s="15"/>
      <c r="G216" s="15"/>
      <c r="H216" s="15"/>
      <c r="I216" s="15"/>
      <c r="J216" s="15"/>
      <c r="K216" s="15"/>
      <c r="L216" s="15"/>
      <c r="M216" s="15"/>
      <c r="N216" s="16"/>
      <c r="O216" s="16"/>
      <c r="P216" s="16"/>
      <c r="Q216" s="17"/>
      <c r="R216" s="17"/>
      <c r="S216" s="17"/>
      <c r="T216" s="17"/>
      <c r="U216" s="17"/>
      <c r="V216" s="17"/>
      <c r="W216" s="17"/>
      <c r="X216" s="17"/>
      <c r="Y216" s="17"/>
      <c r="Z216" s="7" t="str">
        <f aca="false">IF(COUNT(S216:T216)&lt;&gt;2,"",SUM(S216:T216))</f>
        <v/>
      </c>
      <c r="AA216" s="18" t="str">
        <f aca="false">IF(OR(NOT(ISNUMBER(Z216)),NOT(ISNUMBER(R216)),R216&lt;=0),"",Z216/R216)</f>
        <v/>
      </c>
      <c r="AB216" s="18" t="str">
        <f aca="false">IF(OR(COUNT(R216,V216)&lt;&gt;2,R216&lt;=0),"",V216/R216-1)</f>
        <v/>
      </c>
      <c r="AC216" s="19" t="str">
        <f aca="false">IF(COUNT(Q216,R216)&lt;&gt;2,"",IF(OR(Q216&lt;=0,R216&lt;=0),"NM",Q216/R216))</f>
        <v/>
      </c>
      <c r="AD216" s="19" t="str">
        <f aca="false">IF(COUNT(Q216,Z216)&lt;&gt;2,"",IF(OR(Q216&lt;=0,Z216&lt;=0),"NM",Q216/Z216))</f>
        <v/>
      </c>
      <c r="AE216" s="19" t="str">
        <f aca="false">IF(COUNT(Q216,U216)&lt;&gt;2,"",IF(OR(Q216&lt;=0,U216&lt;=0),"NM",Q216/U216))</f>
        <v/>
      </c>
      <c r="AF216" s="19" t="str">
        <f aca="false">IF(COUNT(Q216,V216)&lt;&gt;2,"",IF(OR(Q216&lt;=0,V216&lt;=0),"NM",Q216/V216))</f>
        <v/>
      </c>
      <c r="AG216" s="19" t="str">
        <f aca="false">IF(COUNT(Q216,W216)&lt;&gt;2,"",IF(OR(Q216&lt;=0,W216&lt;=0),"NM",Q216/W216))</f>
        <v/>
      </c>
      <c r="AH216" s="20" t="str">
        <f aca="false">IF(OR(NOT(ISNUMBER(Controls!$C$11)),Controls!$C$11&lt;1,Controls!$C$11&gt;5,Controls!$C$11&lt;&gt;INT(Controls!$C$11)),"",INDEX(AC216:AG216,1,Controls!$C$11))</f>
        <v/>
      </c>
      <c r="AI216" s="1" t="str">
        <f aca="false">IF(A216="","",IF(COUNTIFS($A$10:$A$309,A216)&lt;&gt;1,"Duplicate ID",IF(OR(B216&lt;&gt;Controls!$C$9,C216&lt;&gt;Controls!$C$10),"Other peer group",IF(OR(H216&lt;&gt;"Yes",G216="Excluded",G216="Adjacent",G216="Watchlist"),"Excluded",IF(OR(I216&lt;&gt;"Yes",D216="",E216="",J216="",K216="",L216="",X216="",Controls!$C$10="",Controls!$C$8="",Controls!$C$20="",Controls!$C$21="",M216&lt;&gt;Controls!$C$8,NOT(ISNUMBER(N216)),N216&lt;=0,N216&lt;&gt;Controls!$C$7,NOT(ISNUMBER(O216)),O216&gt;N216,AND(Controls!$C$11&gt;=4,OR(NOT(ISNUMBER(P216)),P216&lt;=N216)),AND(Controls!$C$11=2,T216&lt;&gt;0,Y216=""),AND(G216&lt;&gt;"Core",G216&lt;&gt;"Secondary")),"Review inputs / basis",IF(NOT(ISNUMBER(AH216)),"Missing / NM metric","Eligible"))))))</f>
        <v/>
      </c>
      <c r="AJ216" s="20" t="str">
        <f aca="false">IF(AND(AI216="Eligible",G216="Core"),AH216,"")</f>
        <v/>
      </c>
      <c r="AK216" s="20" t="str">
        <f aca="false">IF(AI216="Eligible",AH216,"")</f>
        <v/>
      </c>
      <c r="AL216" s="1" t="str">
        <f aca="false">IF(NOT(ISNUMBER(AJ216)),"",IF($A$6&lt;5,"Fewer than 5 core",IF(OR(AJ216&lt;$B$6-1.5*($D$6-$B$6),AJ216&gt;$D$6+1.5*($D$6-$B$6)),"Review outlier","Within IQR fences")))</f>
        <v/>
      </c>
      <c r="AM216" s="1"/>
      <c r="AN216" s="1"/>
      <c r="AO216" s="1"/>
      <c r="AP216" s="1"/>
    </row>
    <row r="217" customFormat="false" ht="24.75" hidden="false" customHeight="true" outlineLevel="0" collapsed="false">
      <c r="A217" s="15"/>
      <c r="B217" s="15"/>
      <c r="C217" s="15"/>
      <c r="D217" s="15"/>
      <c r="E217" s="15"/>
      <c r="F217" s="15"/>
      <c r="G217" s="15"/>
      <c r="H217" s="15"/>
      <c r="I217" s="15"/>
      <c r="J217" s="15"/>
      <c r="K217" s="15"/>
      <c r="L217" s="15"/>
      <c r="M217" s="15"/>
      <c r="N217" s="16"/>
      <c r="O217" s="16"/>
      <c r="P217" s="16"/>
      <c r="Q217" s="17"/>
      <c r="R217" s="17"/>
      <c r="S217" s="17"/>
      <c r="T217" s="17"/>
      <c r="U217" s="17"/>
      <c r="V217" s="17"/>
      <c r="W217" s="17"/>
      <c r="X217" s="17"/>
      <c r="Y217" s="17"/>
      <c r="Z217" s="7" t="str">
        <f aca="false">IF(COUNT(S217:T217)&lt;&gt;2,"",SUM(S217:T217))</f>
        <v/>
      </c>
      <c r="AA217" s="18" t="str">
        <f aca="false">IF(OR(NOT(ISNUMBER(Z217)),NOT(ISNUMBER(R217)),R217&lt;=0),"",Z217/R217)</f>
        <v/>
      </c>
      <c r="AB217" s="18" t="str">
        <f aca="false">IF(OR(COUNT(R217,V217)&lt;&gt;2,R217&lt;=0),"",V217/R217-1)</f>
        <v/>
      </c>
      <c r="AC217" s="19" t="str">
        <f aca="false">IF(COUNT(Q217,R217)&lt;&gt;2,"",IF(OR(Q217&lt;=0,R217&lt;=0),"NM",Q217/R217))</f>
        <v/>
      </c>
      <c r="AD217" s="19" t="str">
        <f aca="false">IF(COUNT(Q217,Z217)&lt;&gt;2,"",IF(OR(Q217&lt;=0,Z217&lt;=0),"NM",Q217/Z217))</f>
        <v/>
      </c>
      <c r="AE217" s="19" t="str">
        <f aca="false">IF(COUNT(Q217,U217)&lt;&gt;2,"",IF(OR(Q217&lt;=0,U217&lt;=0),"NM",Q217/U217))</f>
        <v/>
      </c>
      <c r="AF217" s="19" t="str">
        <f aca="false">IF(COUNT(Q217,V217)&lt;&gt;2,"",IF(OR(Q217&lt;=0,V217&lt;=0),"NM",Q217/V217))</f>
        <v/>
      </c>
      <c r="AG217" s="19" t="str">
        <f aca="false">IF(COUNT(Q217,W217)&lt;&gt;2,"",IF(OR(Q217&lt;=0,W217&lt;=0),"NM",Q217/W217))</f>
        <v/>
      </c>
      <c r="AH217" s="20" t="str">
        <f aca="false">IF(OR(NOT(ISNUMBER(Controls!$C$11)),Controls!$C$11&lt;1,Controls!$C$11&gt;5,Controls!$C$11&lt;&gt;INT(Controls!$C$11)),"",INDEX(AC217:AG217,1,Controls!$C$11))</f>
        <v/>
      </c>
      <c r="AI217" s="1" t="str">
        <f aca="false">IF(A217="","",IF(COUNTIFS($A$10:$A$309,A217)&lt;&gt;1,"Duplicate ID",IF(OR(B217&lt;&gt;Controls!$C$9,C217&lt;&gt;Controls!$C$10),"Other peer group",IF(OR(H217&lt;&gt;"Yes",G217="Excluded",G217="Adjacent",G217="Watchlist"),"Excluded",IF(OR(I217&lt;&gt;"Yes",D217="",E217="",J217="",K217="",L217="",X217="",Controls!$C$10="",Controls!$C$8="",Controls!$C$20="",Controls!$C$21="",M217&lt;&gt;Controls!$C$8,NOT(ISNUMBER(N217)),N217&lt;=0,N217&lt;&gt;Controls!$C$7,NOT(ISNUMBER(O217)),O217&gt;N217,AND(Controls!$C$11&gt;=4,OR(NOT(ISNUMBER(P217)),P217&lt;=N217)),AND(Controls!$C$11=2,T217&lt;&gt;0,Y217=""),AND(G217&lt;&gt;"Core",G217&lt;&gt;"Secondary")),"Review inputs / basis",IF(NOT(ISNUMBER(AH217)),"Missing / NM metric","Eligible"))))))</f>
        <v/>
      </c>
      <c r="AJ217" s="20" t="str">
        <f aca="false">IF(AND(AI217="Eligible",G217="Core"),AH217,"")</f>
        <v/>
      </c>
      <c r="AK217" s="20" t="str">
        <f aca="false">IF(AI217="Eligible",AH217,"")</f>
        <v/>
      </c>
      <c r="AL217" s="1" t="str">
        <f aca="false">IF(NOT(ISNUMBER(AJ217)),"",IF($A$6&lt;5,"Fewer than 5 core",IF(OR(AJ217&lt;$B$6-1.5*($D$6-$B$6),AJ217&gt;$D$6+1.5*($D$6-$B$6)),"Review outlier","Within IQR fences")))</f>
        <v/>
      </c>
      <c r="AM217" s="1"/>
      <c r="AN217" s="1"/>
      <c r="AO217" s="1"/>
      <c r="AP217" s="1"/>
    </row>
    <row r="218" customFormat="false" ht="24.75" hidden="false" customHeight="true" outlineLevel="0" collapsed="false">
      <c r="A218" s="15"/>
      <c r="B218" s="15"/>
      <c r="C218" s="15"/>
      <c r="D218" s="15"/>
      <c r="E218" s="15"/>
      <c r="F218" s="15"/>
      <c r="G218" s="15"/>
      <c r="H218" s="15"/>
      <c r="I218" s="15"/>
      <c r="J218" s="15"/>
      <c r="K218" s="15"/>
      <c r="L218" s="15"/>
      <c r="M218" s="15"/>
      <c r="N218" s="16"/>
      <c r="O218" s="16"/>
      <c r="P218" s="16"/>
      <c r="Q218" s="17"/>
      <c r="R218" s="17"/>
      <c r="S218" s="17"/>
      <c r="T218" s="17"/>
      <c r="U218" s="17"/>
      <c r="V218" s="17"/>
      <c r="W218" s="17"/>
      <c r="X218" s="17"/>
      <c r="Y218" s="17"/>
      <c r="Z218" s="7" t="str">
        <f aca="false">IF(COUNT(S218:T218)&lt;&gt;2,"",SUM(S218:T218))</f>
        <v/>
      </c>
      <c r="AA218" s="18" t="str">
        <f aca="false">IF(OR(NOT(ISNUMBER(Z218)),NOT(ISNUMBER(R218)),R218&lt;=0),"",Z218/R218)</f>
        <v/>
      </c>
      <c r="AB218" s="18" t="str">
        <f aca="false">IF(OR(COUNT(R218,V218)&lt;&gt;2,R218&lt;=0),"",V218/R218-1)</f>
        <v/>
      </c>
      <c r="AC218" s="19" t="str">
        <f aca="false">IF(COUNT(Q218,R218)&lt;&gt;2,"",IF(OR(Q218&lt;=0,R218&lt;=0),"NM",Q218/R218))</f>
        <v/>
      </c>
      <c r="AD218" s="19" t="str">
        <f aca="false">IF(COUNT(Q218,Z218)&lt;&gt;2,"",IF(OR(Q218&lt;=0,Z218&lt;=0),"NM",Q218/Z218))</f>
        <v/>
      </c>
      <c r="AE218" s="19" t="str">
        <f aca="false">IF(COUNT(Q218,U218)&lt;&gt;2,"",IF(OR(Q218&lt;=0,U218&lt;=0),"NM",Q218/U218))</f>
        <v/>
      </c>
      <c r="AF218" s="19" t="str">
        <f aca="false">IF(COUNT(Q218,V218)&lt;&gt;2,"",IF(OR(Q218&lt;=0,V218&lt;=0),"NM",Q218/V218))</f>
        <v/>
      </c>
      <c r="AG218" s="19" t="str">
        <f aca="false">IF(COUNT(Q218,W218)&lt;&gt;2,"",IF(OR(Q218&lt;=0,W218&lt;=0),"NM",Q218/W218))</f>
        <v/>
      </c>
      <c r="AH218" s="20" t="str">
        <f aca="false">IF(OR(NOT(ISNUMBER(Controls!$C$11)),Controls!$C$11&lt;1,Controls!$C$11&gt;5,Controls!$C$11&lt;&gt;INT(Controls!$C$11)),"",INDEX(AC218:AG218,1,Controls!$C$11))</f>
        <v/>
      </c>
      <c r="AI218" s="1" t="str">
        <f aca="false">IF(A218="","",IF(COUNTIFS($A$10:$A$309,A218)&lt;&gt;1,"Duplicate ID",IF(OR(B218&lt;&gt;Controls!$C$9,C218&lt;&gt;Controls!$C$10),"Other peer group",IF(OR(H218&lt;&gt;"Yes",G218="Excluded",G218="Adjacent",G218="Watchlist"),"Excluded",IF(OR(I218&lt;&gt;"Yes",D218="",E218="",J218="",K218="",L218="",X218="",Controls!$C$10="",Controls!$C$8="",Controls!$C$20="",Controls!$C$21="",M218&lt;&gt;Controls!$C$8,NOT(ISNUMBER(N218)),N218&lt;=0,N218&lt;&gt;Controls!$C$7,NOT(ISNUMBER(O218)),O218&gt;N218,AND(Controls!$C$11&gt;=4,OR(NOT(ISNUMBER(P218)),P218&lt;=N218)),AND(Controls!$C$11=2,T218&lt;&gt;0,Y218=""),AND(G218&lt;&gt;"Core",G218&lt;&gt;"Secondary")),"Review inputs / basis",IF(NOT(ISNUMBER(AH218)),"Missing / NM metric","Eligible"))))))</f>
        <v/>
      </c>
      <c r="AJ218" s="20" t="str">
        <f aca="false">IF(AND(AI218="Eligible",G218="Core"),AH218,"")</f>
        <v/>
      </c>
      <c r="AK218" s="20" t="str">
        <f aca="false">IF(AI218="Eligible",AH218,"")</f>
        <v/>
      </c>
      <c r="AL218" s="1" t="str">
        <f aca="false">IF(NOT(ISNUMBER(AJ218)),"",IF($A$6&lt;5,"Fewer than 5 core",IF(OR(AJ218&lt;$B$6-1.5*($D$6-$B$6),AJ218&gt;$D$6+1.5*($D$6-$B$6)),"Review outlier","Within IQR fences")))</f>
        <v/>
      </c>
      <c r="AM218" s="1"/>
      <c r="AN218" s="1"/>
      <c r="AO218" s="1"/>
      <c r="AP218" s="1"/>
    </row>
    <row r="219" customFormat="false" ht="24.75" hidden="false" customHeight="true" outlineLevel="0" collapsed="false">
      <c r="A219" s="15"/>
      <c r="B219" s="15"/>
      <c r="C219" s="15"/>
      <c r="D219" s="15"/>
      <c r="E219" s="15"/>
      <c r="F219" s="15"/>
      <c r="G219" s="15"/>
      <c r="H219" s="15"/>
      <c r="I219" s="15"/>
      <c r="J219" s="15"/>
      <c r="K219" s="15"/>
      <c r="L219" s="15"/>
      <c r="M219" s="15"/>
      <c r="N219" s="16"/>
      <c r="O219" s="16"/>
      <c r="P219" s="16"/>
      <c r="Q219" s="17"/>
      <c r="R219" s="17"/>
      <c r="S219" s="17"/>
      <c r="T219" s="17"/>
      <c r="U219" s="17"/>
      <c r="V219" s="17"/>
      <c r="W219" s="17"/>
      <c r="X219" s="17"/>
      <c r="Y219" s="17"/>
      <c r="Z219" s="7" t="str">
        <f aca="false">IF(COUNT(S219:T219)&lt;&gt;2,"",SUM(S219:T219))</f>
        <v/>
      </c>
      <c r="AA219" s="18" t="str">
        <f aca="false">IF(OR(NOT(ISNUMBER(Z219)),NOT(ISNUMBER(R219)),R219&lt;=0),"",Z219/R219)</f>
        <v/>
      </c>
      <c r="AB219" s="18" t="str">
        <f aca="false">IF(OR(COUNT(R219,V219)&lt;&gt;2,R219&lt;=0),"",V219/R219-1)</f>
        <v/>
      </c>
      <c r="AC219" s="19" t="str">
        <f aca="false">IF(COUNT(Q219,R219)&lt;&gt;2,"",IF(OR(Q219&lt;=0,R219&lt;=0),"NM",Q219/R219))</f>
        <v/>
      </c>
      <c r="AD219" s="19" t="str">
        <f aca="false">IF(COUNT(Q219,Z219)&lt;&gt;2,"",IF(OR(Q219&lt;=0,Z219&lt;=0),"NM",Q219/Z219))</f>
        <v/>
      </c>
      <c r="AE219" s="19" t="str">
        <f aca="false">IF(COUNT(Q219,U219)&lt;&gt;2,"",IF(OR(Q219&lt;=0,U219&lt;=0),"NM",Q219/U219))</f>
        <v/>
      </c>
      <c r="AF219" s="19" t="str">
        <f aca="false">IF(COUNT(Q219,V219)&lt;&gt;2,"",IF(OR(Q219&lt;=0,V219&lt;=0),"NM",Q219/V219))</f>
        <v/>
      </c>
      <c r="AG219" s="19" t="str">
        <f aca="false">IF(COUNT(Q219,W219)&lt;&gt;2,"",IF(OR(Q219&lt;=0,W219&lt;=0),"NM",Q219/W219))</f>
        <v/>
      </c>
      <c r="AH219" s="20" t="str">
        <f aca="false">IF(OR(NOT(ISNUMBER(Controls!$C$11)),Controls!$C$11&lt;1,Controls!$C$11&gt;5,Controls!$C$11&lt;&gt;INT(Controls!$C$11)),"",INDEX(AC219:AG219,1,Controls!$C$11))</f>
        <v/>
      </c>
      <c r="AI219" s="1" t="str">
        <f aca="false">IF(A219="","",IF(COUNTIFS($A$10:$A$309,A219)&lt;&gt;1,"Duplicate ID",IF(OR(B219&lt;&gt;Controls!$C$9,C219&lt;&gt;Controls!$C$10),"Other peer group",IF(OR(H219&lt;&gt;"Yes",G219="Excluded",G219="Adjacent",G219="Watchlist"),"Excluded",IF(OR(I219&lt;&gt;"Yes",D219="",E219="",J219="",K219="",L219="",X219="",Controls!$C$10="",Controls!$C$8="",Controls!$C$20="",Controls!$C$21="",M219&lt;&gt;Controls!$C$8,NOT(ISNUMBER(N219)),N219&lt;=0,N219&lt;&gt;Controls!$C$7,NOT(ISNUMBER(O219)),O219&gt;N219,AND(Controls!$C$11&gt;=4,OR(NOT(ISNUMBER(P219)),P219&lt;=N219)),AND(Controls!$C$11=2,T219&lt;&gt;0,Y219=""),AND(G219&lt;&gt;"Core",G219&lt;&gt;"Secondary")),"Review inputs / basis",IF(NOT(ISNUMBER(AH219)),"Missing / NM metric","Eligible"))))))</f>
        <v/>
      </c>
      <c r="AJ219" s="20" t="str">
        <f aca="false">IF(AND(AI219="Eligible",G219="Core"),AH219,"")</f>
        <v/>
      </c>
      <c r="AK219" s="20" t="str">
        <f aca="false">IF(AI219="Eligible",AH219,"")</f>
        <v/>
      </c>
      <c r="AL219" s="1" t="str">
        <f aca="false">IF(NOT(ISNUMBER(AJ219)),"",IF($A$6&lt;5,"Fewer than 5 core",IF(OR(AJ219&lt;$B$6-1.5*($D$6-$B$6),AJ219&gt;$D$6+1.5*($D$6-$B$6)),"Review outlier","Within IQR fences")))</f>
        <v/>
      </c>
      <c r="AM219" s="1"/>
      <c r="AN219" s="1"/>
      <c r="AO219" s="1"/>
      <c r="AP219" s="1"/>
    </row>
    <row r="220" customFormat="false" ht="24.75" hidden="false" customHeight="true" outlineLevel="0" collapsed="false">
      <c r="A220" s="15"/>
      <c r="B220" s="15"/>
      <c r="C220" s="15"/>
      <c r="D220" s="15"/>
      <c r="E220" s="15"/>
      <c r="F220" s="15"/>
      <c r="G220" s="15"/>
      <c r="H220" s="15"/>
      <c r="I220" s="15"/>
      <c r="J220" s="15"/>
      <c r="K220" s="15"/>
      <c r="L220" s="15"/>
      <c r="M220" s="15"/>
      <c r="N220" s="16"/>
      <c r="O220" s="16"/>
      <c r="P220" s="16"/>
      <c r="Q220" s="17"/>
      <c r="R220" s="17"/>
      <c r="S220" s="17"/>
      <c r="T220" s="17"/>
      <c r="U220" s="17"/>
      <c r="V220" s="17"/>
      <c r="W220" s="17"/>
      <c r="X220" s="17"/>
      <c r="Y220" s="17"/>
      <c r="Z220" s="7" t="str">
        <f aca="false">IF(COUNT(S220:T220)&lt;&gt;2,"",SUM(S220:T220))</f>
        <v/>
      </c>
      <c r="AA220" s="18" t="str">
        <f aca="false">IF(OR(NOT(ISNUMBER(Z220)),NOT(ISNUMBER(R220)),R220&lt;=0),"",Z220/R220)</f>
        <v/>
      </c>
      <c r="AB220" s="18" t="str">
        <f aca="false">IF(OR(COUNT(R220,V220)&lt;&gt;2,R220&lt;=0),"",V220/R220-1)</f>
        <v/>
      </c>
      <c r="AC220" s="19" t="str">
        <f aca="false">IF(COUNT(Q220,R220)&lt;&gt;2,"",IF(OR(Q220&lt;=0,R220&lt;=0),"NM",Q220/R220))</f>
        <v/>
      </c>
      <c r="AD220" s="19" t="str">
        <f aca="false">IF(COUNT(Q220,Z220)&lt;&gt;2,"",IF(OR(Q220&lt;=0,Z220&lt;=0),"NM",Q220/Z220))</f>
        <v/>
      </c>
      <c r="AE220" s="19" t="str">
        <f aca="false">IF(COUNT(Q220,U220)&lt;&gt;2,"",IF(OR(Q220&lt;=0,U220&lt;=0),"NM",Q220/U220))</f>
        <v/>
      </c>
      <c r="AF220" s="19" t="str">
        <f aca="false">IF(COUNT(Q220,V220)&lt;&gt;2,"",IF(OR(Q220&lt;=0,V220&lt;=0),"NM",Q220/V220))</f>
        <v/>
      </c>
      <c r="AG220" s="19" t="str">
        <f aca="false">IF(COUNT(Q220,W220)&lt;&gt;2,"",IF(OR(Q220&lt;=0,W220&lt;=0),"NM",Q220/W220))</f>
        <v/>
      </c>
      <c r="AH220" s="20" t="str">
        <f aca="false">IF(OR(NOT(ISNUMBER(Controls!$C$11)),Controls!$C$11&lt;1,Controls!$C$11&gt;5,Controls!$C$11&lt;&gt;INT(Controls!$C$11)),"",INDEX(AC220:AG220,1,Controls!$C$11))</f>
        <v/>
      </c>
      <c r="AI220" s="1" t="str">
        <f aca="false">IF(A220="","",IF(COUNTIFS($A$10:$A$309,A220)&lt;&gt;1,"Duplicate ID",IF(OR(B220&lt;&gt;Controls!$C$9,C220&lt;&gt;Controls!$C$10),"Other peer group",IF(OR(H220&lt;&gt;"Yes",G220="Excluded",G220="Adjacent",G220="Watchlist"),"Excluded",IF(OR(I220&lt;&gt;"Yes",D220="",E220="",J220="",K220="",L220="",X220="",Controls!$C$10="",Controls!$C$8="",Controls!$C$20="",Controls!$C$21="",M220&lt;&gt;Controls!$C$8,NOT(ISNUMBER(N220)),N220&lt;=0,N220&lt;&gt;Controls!$C$7,NOT(ISNUMBER(O220)),O220&gt;N220,AND(Controls!$C$11&gt;=4,OR(NOT(ISNUMBER(P220)),P220&lt;=N220)),AND(Controls!$C$11=2,T220&lt;&gt;0,Y220=""),AND(G220&lt;&gt;"Core",G220&lt;&gt;"Secondary")),"Review inputs / basis",IF(NOT(ISNUMBER(AH220)),"Missing / NM metric","Eligible"))))))</f>
        <v/>
      </c>
      <c r="AJ220" s="20" t="str">
        <f aca="false">IF(AND(AI220="Eligible",G220="Core"),AH220,"")</f>
        <v/>
      </c>
      <c r="AK220" s="20" t="str">
        <f aca="false">IF(AI220="Eligible",AH220,"")</f>
        <v/>
      </c>
      <c r="AL220" s="1" t="str">
        <f aca="false">IF(NOT(ISNUMBER(AJ220)),"",IF($A$6&lt;5,"Fewer than 5 core",IF(OR(AJ220&lt;$B$6-1.5*($D$6-$B$6),AJ220&gt;$D$6+1.5*($D$6-$B$6)),"Review outlier","Within IQR fences")))</f>
        <v/>
      </c>
      <c r="AM220" s="1"/>
      <c r="AN220" s="1"/>
      <c r="AO220" s="1"/>
      <c r="AP220" s="1"/>
    </row>
    <row r="221" customFormat="false" ht="24.75" hidden="false" customHeight="true" outlineLevel="0" collapsed="false">
      <c r="A221" s="15"/>
      <c r="B221" s="15"/>
      <c r="C221" s="15"/>
      <c r="D221" s="15"/>
      <c r="E221" s="15"/>
      <c r="F221" s="15"/>
      <c r="G221" s="15"/>
      <c r="H221" s="15"/>
      <c r="I221" s="15"/>
      <c r="J221" s="15"/>
      <c r="K221" s="15"/>
      <c r="L221" s="15"/>
      <c r="M221" s="15"/>
      <c r="N221" s="16"/>
      <c r="O221" s="16"/>
      <c r="P221" s="16"/>
      <c r="Q221" s="17"/>
      <c r="R221" s="17"/>
      <c r="S221" s="17"/>
      <c r="T221" s="17"/>
      <c r="U221" s="17"/>
      <c r="V221" s="17"/>
      <c r="W221" s="17"/>
      <c r="X221" s="17"/>
      <c r="Y221" s="17"/>
      <c r="Z221" s="7" t="str">
        <f aca="false">IF(COUNT(S221:T221)&lt;&gt;2,"",SUM(S221:T221))</f>
        <v/>
      </c>
      <c r="AA221" s="18" t="str">
        <f aca="false">IF(OR(NOT(ISNUMBER(Z221)),NOT(ISNUMBER(R221)),R221&lt;=0),"",Z221/R221)</f>
        <v/>
      </c>
      <c r="AB221" s="18" t="str">
        <f aca="false">IF(OR(COUNT(R221,V221)&lt;&gt;2,R221&lt;=0),"",V221/R221-1)</f>
        <v/>
      </c>
      <c r="AC221" s="19" t="str">
        <f aca="false">IF(COUNT(Q221,R221)&lt;&gt;2,"",IF(OR(Q221&lt;=0,R221&lt;=0),"NM",Q221/R221))</f>
        <v/>
      </c>
      <c r="AD221" s="19" t="str">
        <f aca="false">IF(COUNT(Q221,Z221)&lt;&gt;2,"",IF(OR(Q221&lt;=0,Z221&lt;=0),"NM",Q221/Z221))</f>
        <v/>
      </c>
      <c r="AE221" s="19" t="str">
        <f aca="false">IF(COUNT(Q221,U221)&lt;&gt;2,"",IF(OR(Q221&lt;=0,U221&lt;=0),"NM",Q221/U221))</f>
        <v/>
      </c>
      <c r="AF221" s="19" t="str">
        <f aca="false">IF(COUNT(Q221,V221)&lt;&gt;2,"",IF(OR(Q221&lt;=0,V221&lt;=0),"NM",Q221/V221))</f>
        <v/>
      </c>
      <c r="AG221" s="19" t="str">
        <f aca="false">IF(COUNT(Q221,W221)&lt;&gt;2,"",IF(OR(Q221&lt;=0,W221&lt;=0),"NM",Q221/W221))</f>
        <v/>
      </c>
      <c r="AH221" s="20" t="str">
        <f aca="false">IF(OR(NOT(ISNUMBER(Controls!$C$11)),Controls!$C$11&lt;1,Controls!$C$11&gt;5,Controls!$C$11&lt;&gt;INT(Controls!$C$11)),"",INDEX(AC221:AG221,1,Controls!$C$11))</f>
        <v/>
      </c>
      <c r="AI221" s="1" t="str">
        <f aca="false">IF(A221="","",IF(COUNTIFS($A$10:$A$309,A221)&lt;&gt;1,"Duplicate ID",IF(OR(B221&lt;&gt;Controls!$C$9,C221&lt;&gt;Controls!$C$10),"Other peer group",IF(OR(H221&lt;&gt;"Yes",G221="Excluded",G221="Adjacent",G221="Watchlist"),"Excluded",IF(OR(I221&lt;&gt;"Yes",D221="",E221="",J221="",K221="",L221="",X221="",Controls!$C$10="",Controls!$C$8="",Controls!$C$20="",Controls!$C$21="",M221&lt;&gt;Controls!$C$8,NOT(ISNUMBER(N221)),N221&lt;=0,N221&lt;&gt;Controls!$C$7,NOT(ISNUMBER(O221)),O221&gt;N221,AND(Controls!$C$11&gt;=4,OR(NOT(ISNUMBER(P221)),P221&lt;=N221)),AND(Controls!$C$11=2,T221&lt;&gt;0,Y221=""),AND(G221&lt;&gt;"Core",G221&lt;&gt;"Secondary")),"Review inputs / basis",IF(NOT(ISNUMBER(AH221)),"Missing / NM metric","Eligible"))))))</f>
        <v/>
      </c>
      <c r="AJ221" s="20" t="str">
        <f aca="false">IF(AND(AI221="Eligible",G221="Core"),AH221,"")</f>
        <v/>
      </c>
      <c r="AK221" s="20" t="str">
        <f aca="false">IF(AI221="Eligible",AH221,"")</f>
        <v/>
      </c>
      <c r="AL221" s="1" t="str">
        <f aca="false">IF(NOT(ISNUMBER(AJ221)),"",IF($A$6&lt;5,"Fewer than 5 core",IF(OR(AJ221&lt;$B$6-1.5*($D$6-$B$6),AJ221&gt;$D$6+1.5*($D$6-$B$6)),"Review outlier","Within IQR fences")))</f>
        <v/>
      </c>
      <c r="AM221" s="1"/>
      <c r="AN221" s="1"/>
      <c r="AO221" s="1"/>
      <c r="AP221" s="1"/>
    </row>
    <row r="222" customFormat="false" ht="24.75" hidden="false" customHeight="true" outlineLevel="0" collapsed="false">
      <c r="A222" s="15"/>
      <c r="B222" s="15"/>
      <c r="C222" s="15"/>
      <c r="D222" s="15"/>
      <c r="E222" s="15"/>
      <c r="F222" s="15"/>
      <c r="G222" s="15"/>
      <c r="H222" s="15"/>
      <c r="I222" s="15"/>
      <c r="J222" s="15"/>
      <c r="K222" s="15"/>
      <c r="L222" s="15"/>
      <c r="M222" s="15"/>
      <c r="N222" s="16"/>
      <c r="O222" s="16"/>
      <c r="P222" s="16"/>
      <c r="Q222" s="17"/>
      <c r="R222" s="17"/>
      <c r="S222" s="17"/>
      <c r="T222" s="17"/>
      <c r="U222" s="17"/>
      <c r="V222" s="17"/>
      <c r="W222" s="17"/>
      <c r="X222" s="17"/>
      <c r="Y222" s="17"/>
      <c r="Z222" s="7" t="str">
        <f aca="false">IF(COUNT(S222:T222)&lt;&gt;2,"",SUM(S222:T222))</f>
        <v/>
      </c>
      <c r="AA222" s="18" t="str">
        <f aca="false">IF(OR(NOT(ISNUMBER(Z222)),NOT(ISNUMBER(R222)),R222&lt;=0),"",Z222/R222)</f>
        <v/>
      </c>
      <c r="AB222" s="18" t="str">
        <f aca="false">IF(OR(COUNT(R222,V222)&lt;&gt;2,R222&lt;=0),"",V222/R222-1)</f>
        <v/>
      </c>
      <c r="AC222" s="19" t="str">
        <f aca="false">IF(COUNT(Q222,R222)&lt;&gt;2,"",IF(OR(Q222&lt;=0,R222&lt;=0),"NM",Q222/R222))</f>
        <v/>
      </c>
      <c r="AD222" s="19" t="str">
        <f aca="false">IF(COUNT(Q222,Z222)&lt;&gt;2,"",IF(OR(Q222&lt;=0,Z222&lt;=0),"NM",Q222/Z222))</f>
        <v/>
      </c>
      <c r="AE222" s="19" t="str">
        <f aca="false">IF(COUNT(Q222,U222)&lt;&gt;2,"",IF(OR(Q222&lt;=0,U222&lt;=0),"NM",Q222/U222))</f>
        <v/>
      </c>
      <c r="AF222" s="19" t="str">
        <f aca="false">IF(COUNT(Q222,V222)&lt;&gt;2,"",IF(OR(Q222&lt;=0,V222&lt;=0),"NM",Q222/V222))</f>
        <v/>
      </c>
      <c r="AG222" s="19" t="str">
        <f aca="false">IF(COUNT(Q222,W222)&lt;&gt;2,"",IF(OR(Q222&lt;=0,W222&lt;=0),"NM",Q222/W222))</f>
        <v/>
      </c>
      <c r="AH222" s="20" t="str">
        <f aca="false">IF(OR(NOT(ISNUMBER(Controls!$C$11)),Controls!$C$11&lt;1,Controls!$C$11&gt;5,Controls!$C$11&lt;&gt;INT(Controls!$C$11)),"",INDEX(AC222:AG222,1,Controls!$C$11))</f>
        <v/>
      </c>
      <c r="AI222" s="1" t="str">
        <f aca="false">IF(A222="","",IF(COUNTIFS($A$10:$A$309,A222)&lt;&gt;1,"Duplicate ID",IF(OR(B222&lt;&gt;Controls!$C$9,C222&lt;&gt;Controls!$C$10),"Other peer group",IF(OR(H222&lt;&gt;"Yes",G222="Excluded",G222="Adjacent",G222="Watchlist"),"Excluded",IF(OR(I222&lt;&gt;"Yes",D222="",E222="",J222="",K222="",L222="",X222="",Controls!$C$10="",Controls!$C$8="",Controls!$C$20="",Controls!$C$21="",M222&lt;&gt;Controls!$C$8,NOT(ISNUMBER(N222)),N222&lt;=0,N222&lt;&gt;Controls!$C$7,NOT(ISNUMBER(O222)),O222&gt;N222,AND(Controls!$C$11&gt;=4,OR(NOT(ISNUMBER(P222)),P222&lt;=N222)),AND(Controls!$C$11=2,T222&lt;&gt;0,Y222=""),AND(G222&lt;&gt;"Core",G222&lt;&gt;"Secondary")),"Review inputs / basis",IF(NOT(ISNUMBER(AH222)),"Missing / NM metric","Eligible"))))))</f>
        <v/>
      </c>
      <c r="AJ222" s="20" t="str">
        <f aca="false">IF(AND(AI222="Eligible",G222="Core"),AH222,"")</f>
        <v/>
      </c>
      <c r="AK222" s="20" t="str">
        <f aca="false">IF(AI222="Eligible",AH222,"")</f>
        <v/>
      </c>
      <c r="AL222" s="1" t="str">
        <f aca="false">IF(NOT(ISNUMBER(AJ222)),"",IF($A$6&lt;5,"Fewer than 5 core",IF(OR(AJ222&lt;$B$6-1.5*($D$6-$B$6),AJ222&gt;$D$6+1.5*($D$6-$B$6)),"Review outlier","Within IQR fences")))</f>
        <v/>
      </c>
      <c r="AM222" s="1"/>
      <c r="AN222" s="1"/>
      <c r="AO222" s="1"/>
      <c r="AP222" s="1"/>
    </row>
    <row r="223" customFormat="false" ht="24.75" hidden="false" customHeight="true" outlineLevel="0" collapsed="false">
      <c r="A223" s="15"/>
      <c r="B223" s="15"/>
      <c r="C223" s="15"/>
      <c r="D223" s="15"/>
      <c r="E223" s="15"/>
      <c r="F223" s="15"/>
      <c r="G223" s="15"/>
      <c r="H223" s="15"/>
      <c r="I223" s="15"/>
      <c r="J223" s="15"/>
      <c r="K223" s="15"/>
      <c r="L223" s="15"/>
      <c r="M223" s="15"/>
      <c r="N223" s="16"/>
      <c r="O223" s="16"/>
      <c r="P223" s="16"/>
      <c r="Q223" s="17"/>
      <c r="R223" s="17"/>
      <c r="S223" s="17"/>
      <c r="T223" s="17"/>
      <c r="U223" s="17"/>
      <c r="V223" s="17"/>
      <c r="W223" s="17"/>
      <c r="X223" s="17"/>
      <c r="Y223" s="17"/>
      <c r="Z223" s="7" t="str">
        <f aca="false">IF(COUNT(S223:T223)&lt;&gt;2,"",SUM(S223:T223))</f>
        <v/>
      </c>
      <c r="AA223" s="18" t="str">
        <f aca="false">IF(OR(NOT(ISNUMBER(Z223)),NOT(ISNUMBER(R223)),R223&lt;=0),"",Z223/R223)</f>
        <v/>
      </c>
      <c r="AB223" s="18" t="str">
        <f aca="false">IF(OR(COUNT(R223,V223)&lt;&gt;2,R223&lt;=0),"",V223/R223-1)</f>
        <v/>
      </c>
      <c r="AC223" s="19" t="str">
        <f aca="false">IF(COUNT(Q223,R223)&lt;&gt;2,"",IF(OR(Q223&lt;=0,R223&lt;=0),"NM",Q223/R223))</f>
        <v/>
      </c>
      <c r="AD223" s="19" t="str">
        <f aca="false">IF(COUNT(Q223,Z223)&lt;&gt;2,"",IF(OR(Q223&lt;=0,Z223&lt;=0),"NM",Q223/Z223))</f>
        <v/>
      </c>
      <c r="AE223" s="19" t="str">
        <f aca="false">IF(COUNT(Q223,U223)&lt;&gt;2,"",IF(OR(Q223&lt;=0,U223&lt;=0),"NM",Q223/U223))</f>
        <v/>
      </c>
      <c r="AF223" s="19" t="str">
        <f aca="false">IF(COUNT(Q223,V223)&lt;&gt;2,"",IF(OR(Q223&lt;=0,V223&lt;=0),"NM",Q223/V223))</f>
        <v/>
      </c>
      <c r="AG223" s="19" t="str">
        <f aca="false">IF(COUNT(Q223,W223)&lt;&gt;2,"",IF(OR(Q223&lt;=0,W223&lt;=0),"NM",Q223/W223))</f>
        <v/>
      </c>
      <c r="AH223" s="20" t="str">
        <f aca="false">IF(OR(NOT(ISNUMBER(Controls!$C$11)),Controls!$C$11&lt;1,Controls!$C$11&gt;5,Controls!$C$11&lt;&gt;INT(Controls!$C$11)),"",INDEX(AC223:AG223,1,Controls!$C$11))</f>
        <v/>
      </c>
      <c r="AI223" s="1" t="str">
        <f aca="false">IF(A223="","",IF(COUNTIFS($A$10:$A$309,A223)&lt;&gt;1,"Duplicate ID",IF(OR(B223&lt;&gt;Controls!$C$9,C223&lt;&gt;Controls!$C$10),"Other peer group",IF(OR(H223&lt;&gt;"Yes",G223="Excluded",G223="Adjacent",G223="Watchlist"),"Excluded",IF(OR(I223&lt;&gt;"Yes",D223="",E223="",J223="",K223="",L223="",X223="",Controls!$C$10="",Controls!$C$8="",Controls!$C$20="",Controls!$C$21="",M223&lt;&gt;Controls!$C$8,NOT(ISNUMBER(N223)),N223&lt;=0,N223&lt;&gt;Controls!$C$7,NOT(ISNUMBER(O223)),O223&gt;N223,AND(Controls!$C$11&gt;=4,OR(NOT(ISNUMBER(P223)),P223&lt;=N223)),AND(Controls!$C$11=2,T223&lt;&gt;0,Y223=""),AND(G223&lt;&gt;"Core",G223&lt;&gt;"Secondary")),"Review inputs / basis",IF(NOT(ISNUMBER(AH223)),"Missing / NM metric","Eligible"))))))</f>
        <v/>
      </c>
      <c r="AJ223" s="20" t="str">
        <f aca="false">IF(AND(AI223="Eligible",G223="Core"),AH223,"")</f>
        <v/>
      </c>
      <c r="AK223" s="20" t="str">
        <f aca="false">IF(AI223="Eligible",AH223,"")</f>
        <v/>
      </c>
      <c r="AL223" s="1" t="str">
        <f aca="false">IF(NOT(ISNUMBER(AJ223)),"",IF($A$6&lt;5,"Fewer than 5 core",IF(OR(AJ223&lt;$B$6-1.5*($D$6-$B$6),AJ223&gt;$D$6+1.5*($D$6-$B$6)),"Review outlier","Within IQR fences")))</f>
        <v/>
      </c>
      <c r="AM223" s="1"/>
      <c r="AN223" s="1"/>
      <c r="AO223" s="1"/>
      <c r="AP223" s="1"/>
    </row>
    <row r="224" customFormat="false" ht="24.75" hidden="false" customHeight="true" outlineLevel="0" collapsed="false">
      <c r="A224" s="15"/>
      <c r="B224" s="15"/>
      <c r="C224" s="15"/>
      <c r="D224" s="15"/>
      <c r="E224" s="15"/>
      <c r="F224" s="15"/>
      <c r="G224" s="15"/>
      <c r="H224" s="15"/>
      <c r="I224" s="15"/>
      <c r="J224" s="15"/>
      <c r="K224" s="15"/>
      <c r="L224" s="15"/>
      <c r="M224" s="15"/>
      <c r="N224" s="16"/>
      <c r="O224" s="16"/>
      <c r="P224" s="16"/>
      <c r="Q224" s="17"/>
      <c r="R224" s="17"/>
      <c r="S224" s="17"/>
      <c r="T224" s="17"/>
      <c r="U224" s="17"/>
      <c r="V224" s="17"/>
      <c r="W224" s="17"/>
      <c r="X224" s="17"/>
      <c r="Y224" s="17"/>
      <c r="Z224" s="7" t="str">
        <f aca="false">IF(COUNT(S224:T224)&lt;&gt;2,"",SUM(S224:T224))</f>
        <v/>
      </c>
      <c r="AA224" s="18" t="str">
        <f aca="false">IF(OR(NOT(ISNUMBER(Z224)),NOT(ISNUMBER(R224)),R224&lt;=0),"",Z224/R224)</f>
        <v/>
      </c>
      <c r="AB224" s="18" t="str">
        <f aca="false">IF(OR(COUNT(R224,V224)&lt;&gt;2,R224&lt;=0),"",V224/R224-1)</f>
        <v/>
      </c>
      <c r="AC224" s="19" t="str">
        <f aca="false">IF(COUNT(Q224,R224)&lt;&gt;2,"",IF(OR(Q224&lt;=0,R224&lt;=0),"NM",Q224/R224))</f>
        <v/>
      </c>
      <c r="AD224" s="19" t="str">
        <f aca="false">IF(COUNT(Q224,Z224)&lt;&gt;2,"",IF(OR(Q224&lt;=0,Z224&lt;=0),"NM",Q224/Z224))</f>
        <v/>
      </c>
      <c r="AE224" s="19" t="str">
        <f aca="false">IF(COUNT(Q224,U224)&lt;&gt;2,"",IF(OR(Q224&lt;=0,U224&lt;=0),"NM",Q224/U224))</f>
        <v/>
      </c>
      <c r="AF224" s="19" t="str">
        <f aca="false">IF(COUNT(Q224,V224)&lt;&gt;2,"",IF(OR(Q224&lt;=0,V224&lt;=0),"NM",Q224/V224))</f>
        <v/>
      </c>
      <c r="AG224" s="19" t="str">
        <f aca="false">IF(COUNT(Q224,W224)&lt;&gt;2,"",IF(OR(Q224&lt;=0,W224&lt;=0),"NM",Q224/W224))</f>
        <v/>
      </c>
      <c r="AH224" s="20" t="str">
        <f aca="false">IF(OR(NOT(ISNUMBER(Controls!$C$11)),Controls!$C$11&lt;1,Controls!$C$11&gt;5,Controls!$C$11&lt;&gt;INT(Controls!$C$11)),"",INDEX(AC224:AG224,1,Controls!$C$11))</f>
        <v/>
      </c>
      <c r="AI224" s="1" t="str">
        <f aca="false">IF(A224="","",IF(COUNTIFS($A$10:$A$309,A224)&lt;&gt;1,"Duplicate ID",IF(OR(B224&lt;&gt;Controls!$C$9,C224&lt;&gt;Controls!$C$10),"Other peer group",IF(OR(H224&lt;&gt;"Yes",G224="Excluded",G224="Adjacent",G224="Watchlist"),"Excluded",IF(OR(I224&lt;&gt;"Yes",D224="",E224="",J224="",K224="",L224="",X224="",Controls!$C$10="",Controls!$C$8="",Controls!$C$20="",Controls!$C$21="",M224&lt;&gt;Controls!$C$8,NOT(ISNUMBER(N224)),N224&lt;=0,N224&lt;&gt;Controls!$C$7,NOT(ISNUMBER(O224)),O224&gt;N224,AND(Controls!$C$11&gt;=4,OR(NOT(ISNUMBER(P224)),P224&lt;=N224)),AND(Controls!$C$11=2,T224&lt;&gt;0,Y224=""),AND(G224&lt;&gt;"Core",G224&lt;&gt;"Secondary")),"Review inputs / basis",IF(NOT(ISNUMBER(AH224)),"Missing / NM metric","Eligible"))))))</f>
        <v/>
      </c>
      <c r="AJ224" s="20" t="str">
        <f aca="false">IF(AND(AI224="Eligible",G224="Core"),AH224,"")</f>
        <v/>
      </c>
      <c r="AK224" s="20" t="str">
        <f aca="false">IF(AI224="Eligible",AH224,"")</f>
        <v/>
      </c>
      <c r="AL224" s="1" t="str">
        <f aca="false">IF(NOT(ISNUMBER(AJ224)),"",IF($A$6&lt;5,"Fewer than 5 core",IF(OR(AJ224&lt;$B$6-1.5*($D$6-$B$6),AJ224&gt;$D$6+1.5*($D$6-$B$6)),"Review outlier","Within IQR fences")))</f>
        <v/>
      </c>
      <c r="AM224" s="1"/>
      <c r="AN224" s="1"/>
      <c r="AO224" s="1"/>
      <c r="AP224" s="1"/>
    </row>
    <row r="225" customFormat="false" ht="24.75" hidden="false" customHeight="true" outlineLevel="0" collapsed="false">
      <c r="A225" s="15"/>
      <c r="B225" s="15"/>
      <c r="C225" s="15"/>
      <c r="D225" s="15"/>
      <c r="E225" s="15"/>
      <c r="F225" s="15"/>
      <c r="G225" s="15"/>
      <c r="H225" s="15"/>
      <c r="I225" s="15"/>
      <c r="J225" s="15"/>
      <c r="K225" s="15"/>
      <c r="L225" s="15"/>
      <c r="M225" s="15"/>
      <c r="N225" s="16"/>
      <c r="O225" s="16"/>
      <c r="P225" s="16"/>
      <c r="Q225" s="17"/>
      <c r="R225" s="17"/>
      <c r="S225" s="17"/>
      <c r="T225" s="17"/>
      <c r="U225" s="17"/>
      <c r="V225" s="17"/>
      <c r="W225" s="17"/>
      <c r="X225" s="17"/>
      <c r="Y225" s="17"/>
      <c r="Z225" s="7" t="str">
        <f aca="false">IF(COUNT(S225:T225)&lt;&gt;2,"",SUM(S225:T225))</f>
        <v/>
      </c>
      <c r="AA225" s="18" t="str">
        <f aca="false">IF(OR(NOT(ISNUMBER(Z225)),NOT(ISNUMBER(R225)),R225&lt;=0),"",Z225/R225)</f>
        <v/>
      </c>
      <c r="AB225" s="18" t="str">
        <f aca="false">IF(OR(COUNT(R225,V225)&lt;&gt;2,R225&lt;=0),"",V225/R225-1)</f>
        <v/>
      </c>
      <c r="AC225" s="19" t="str">
        <f aca="false">IF(COUNT(Q225,R225)&lt;&gt;2,"",IF(OR(Q225&lt;=0,R225&lt;=0),"NM",Q225/R225))</f>
        <v/>
      </c>
      <c r="AD225" s="19" t="str">
        <f aca="false">IF(COUNT(Q225,Z225)&lt;&gt;2,"",IF(OR(Q225&lt;=0,Z225&lt;=0),"NM",Q225/Z225))</f>
        <v/>
      </c>
      <c r="AE225" s="19" t="str">
        <f aca="false">IF(COUNT(Q225,U225)&lt;&gt;2,"",IF(OR(Q225&lt;=0,U225&lt;=0),"NM",Q225/U225))</f>
        <v/>
      </c>
      <c r="AF225" s="19" t="str">
        <f aca="false">IF(COUNT(Q225,V225)&lt;&gt;2,"",IF(OR(Q225&lt;=0,V225&lt;=0),"NM",Q225/V225))</f>
        <v/>
      </c>
      <c r="AG225" s="19" t="str">
        <f aca="false">IF(COUNT(Q225,W225)&lt;&gt;2,"",IF(OR(Q225&lt;=0,W225&lt;=0),"NM",Q225/W225))</f>
        <v/>
      </c>
      <c r="AH225" s="20" t="str">
        <f aca="false">IF(OR(NOT(ISNUMBER(Controls!$C$11)),Controls!$C$11&lt;1,Controls!$C$11&gt;5,Controls!$C$11&lt;&gt;INT(Controls!$C$11)),"",INDEX(AC225:AG225,1,Controls!$C$11))</f>
        <v/>
      </c>
      <c r="AI225" s="1" t="str">
        <f aca="false">IF(A225="","",IF(COUNTIFS($A$10:$A$309,A225)&lt;&gt;1,"Duplicate ID",IF(OR(B225&lt;&gt;Controls!$C$9,C225&lt;&gt;Controls!$C$10),"Other peer group",IF(OR(H225&lt;&gt;"Yes",G225="Excluded",G225="Adjacent",G225="Watchlist"),"Excluded",IF(OR(I225&lt;&gt;"Yes",D225="",E225="",J225="",K225="",L225="",X225="",Controls!$C$10="",Controls!$C$8="",Controls!$C$20="",Controls!$C$21="",M225&lt;&gt;Controls!$C$8,NOT(ISNUMBER(N225)),N225&lt;=0,N225&lt;&gt;Controls!$C$7,NOT(ISNUMBER(O225)),O225&gt;N225,AND(Controls!$C$11&gt;=4,OR(NOT(ISNUMBER(P225)),P225&lt;=N225)),AND(Controls!$C$11=2,T225&lt;&gt;0,Y225=""),AND(G225&lt;&gt;"Core",G225&lt;&gt;"Secondary")),"Review inputs / basis",IF(NOT(ISNUMBER(AH225)),"Missing / NM metric","Eligible"))))))</f>
        <v/>
      </c>
      <c r="AJ225" s="20" t="str">
        <f aca="false">IF(AND(AI225="Eligible",G225="Core"),AH225,"")</f>
        <v/>
      </c>
      <c r="AK225" s="20" t="str">
        <f aca="false">IF(AI225="Eligible",AH225,"")</f>
        <v/>
      </c>
      <c r="AL225" s="1" t="str">
        <f aca="false">IF(NOT(ISNUMBER(AJ225)),"",IF($A$6&lt;5,"Fewer than 5 core",IF(OR(AJ225&lt;$B$6-1.5*($D$6-$B$6),AJ225&gt;$D$6+1.5*($D$6-$B$6)),"Review outlier","Within IQR fences")))</f>
        <v/>
      </c>
      <c r="AM225" s="1"/>
      <c r="AN225" s="1"/>
      <c r="AO225" s="1"/>
      <c r="AP225" s="1"/>
    </row>
    <row r="226" customFormat="false" ht="24.75" hidden="false" customHeight="true" outlineLevel="0" collapsed="false">
      <c r="A226" s="15"/>
      <c r="B226" s="15"/>
      <c r="C226" s="15"/>
      <c r="D226" s="15"/>
      <c r="E226" s="15"/>
      <c r="F226" s="15"/>
      <c r="G226" s="15"/>
      <c r="H226" s="15"/>
      <c r="I226" s="15"/>
      <c r="J226" s="15"/>
      <c r="K226" s="15"/>
      <c r="L226" s="15"/>
      <c r="M226" s="15"/>
      <c r="N226" s="16"/>
      <c r="O226" s="16"/>
      <c r="P226" s="16"/>
      <c r="Q226" s="17"/>
      <c r="R226" s="17"/>
      <c r="S226" s="17"/>
      <c r="T226" s="17"/>
      <c r="U226" s="17"/>
      <c r="V226" s="17"/>
      <c r="W226" s="17"/>
      <c r="X226" s="17"/>
      <c r="Y226" s="17"/>
      <c r="Z226" s="7" t="str">
        <f aca="false">IF(COUNT(S226:T226)&lt;&gt;2,"",SUM(S226:T226))</f>
        <v/>
      </c>
      <c r="AA226" s="18" t="str">
        <f aca="false">IF(OR(NOT(ISNUMBER(Z226)),NOT(ISNUMBER(R226)),R226&lt;=0),"",Z226/R226)</f>
        <v/>
      </c>
      <c r="AB226" s="18" t="str">
        <f aca="false">IF(OR(COUNT(R226,V226)&lt;&gt;2,R226&lt;=0),"",V226/R226-1)</f>
        <v/>
      </c>
      <c r="AC226" s="19" t="str">
        <f aca="false">IF(COUNT(Q226,R226)&lt;&gt;2,"",IF(OR(Q226&lt;=0,R226&lt;=0),"NM",Q226/R226))</f>
        <v/>
      </c>
      <c r="AD226" s="19" t="str">
        <f aca="false">IF(COUNT(Q226,Z226)&lt;&gt;2,"",IF(OR(Q226&lt;=0,Z226&lt;=0),"NM",Q226/Z226))</f>
        <v/>
      </c>
      <c r="AE226" s="19" t="str">
        <f aca="false">IF(COUNT(Q226,U226)&lt;&gt;2,"",IF(OR(Q226&lt;=0,U226&lt;=0),"NM",Q226/U226))</f>
        <v/>
      </c>
      <c r="AF226" s="19" t="str">
        <f aca="false">IF(COUNT(Q226,V226)&lt;&gt;2,"",IF(OR(Q226&lt;=0,V226&lt;=0),"NM",Q226/V226))</f>
        <v/>
      </c>
      <c r="AG226" s="19" t="str">
        <f aca="false">IF(COUNT(Q226,W226)&lt;&gt;2,"",IF(OR(Q226&lt;=0,W226&lt;=0),"NM",Q226/W226))</f>
        <v/>
      </c>
      <c r="AH226" s="20" t="str">
        <f aca="false">IF(OR(NOT(ISNUMBER(Controls!$C$11)),Controls!$C$11&lt;1,Controls!$C$11&gt;5,Controls!$C$11&lt;&gt;INT(Controls!$C$11)),"",INDEX(AC226:AG226,1,Controls!$C$11))</f>
        <v/>
      </c>
      <c r="AI226" s="1" t="str">
        <f aca="false">IF(A226="","",IF(COUNTIFS($A$10:$A$309,A226)&lt;&gt;1,"Duplicate ID",IF(OR(B226&lt;&gt;Controls!$C$9,C226&lt;&gt;Controls!$C$10),"Other peer group",IF(OR(H226&lt;&gt;"Yes",G226="Excluded",G226="Adjacent",G226="Watchlist"),"Excluded",IF(OR(I226&lt;&gt;"Yes",D226="",E226="",J226="",K226="",L226="",X226="",Controls!$C$10="",Controls!$C$8="",Controls!$C$20="",Controls!$C$21="",M226&lt;&gt;Controls!$C$8,NOT(ISNUMBER(N226)),N226&lt;=0,N226&lt;&gt;Controls!$C$7,NOT(ISNUMBER(O226)),O226&gt;N226,AND(Controls!$C$11&gt;=4,OR(NOT(ISNUMBER(P226)),P226&lt;=N226)),AND(Controls!$C$11=2,T226&lt;&gt;0,Y226=""),AND(G226&lt;&gt;"Core",G226&lt;&gt;"Secondary")),"Review inputs / basis",IF(NOT(ISNUMBER(AH226)),"Missing / NM metric","Eligible"))))))</f>
        <v/>
      </c>
      <c r="AJ226" s="20" t="str">
        <f aca="false">IF(AND(AI226="Eligible",G226="Core"),AH226,"")</f>
        <v/>
      </c>
      <c r="AK226" s="20" t="str">
        <f aca="false">IF(AI226="Eligible",AH226,"")</f>
        <v/>
      </c>
      <c r="AL226" s="1" t="str">
        <f aca="false">IF(NOT(ISNUMBER(AJ226)),"",IF($A$6&lt;5,"Fewer than 5 core",IF(OR(AJ226&lt;$B$6-1.5*($D$6-$B$6),AJ226&gt;$D$6+1.5*($D$6-$B$6)),"Review outlier","Within IQR fences")))</f>
        <v/>
      </c>
      <c r="AM226" s="1"/>
      <c r="AN226" s="1"/>
      <c r="AO226" s="1"/>
      <c r="AP226" s="1"/>
    </row>
    <row r="227" customFormat="false" ht="24.75" hidden="false" customHeight="true" outlineLevel="0" collapsed="false">
      <c r="A227" s="15"/>
      <c r="B227" s="15"/>
      <c r="C227" s="15"/>
      <c r="D227" s="15"/>
      <c r="E227" s="15"/>
      <c r="F227" s="15"/>
      <c r="G227" s="15"/>
      <c r="H227" s="15"/>
      <c r="I227" s="15"/>
      <c r="J227" s="15"/>
      <c r="K227" s="15"/>
      <c r="L227" s="15"/>
      <c r="M227" s="15"/>
      <c r="N227" s="16"/>
      <c r="O227" s="16"/>
      <c r="P227" s="16"/>
      <c r="Q227" s="17"/>
      <c r="R227" s="17"/>
      <c r="S227" s="17"/>
      <c r="T227" s="17"/>
      <c r="U227" s="17"/>
      <c r="V227" s="17"/>
      <c r="W227" s="17"/>
      <c r="X227" s="17"/>
      <c r="Y227" s="17"/>
      <c r="Z227" s="7" t="str">
        <f aca="false">IF(COUNT(S227:T227)&lt;&gt;2,"",SUM(S227:T227))</f>
        <v/>
      </c>
      <c r="AA227" s="18" t="str">
        <f aca="false">IF(OR(NOT(ISNUMBER(Z227)),NOT(ISNUMBER(R227)),R227&lt;=0),"",Z227/R227)</f>
        <v/>
      </c>
      <c r="AB227" s="18" t="str">
        <f aca="false">IF(OR(COUNT(R227,V227)&lt;&gt;2,R227&lt;=0),"",V227/R227-1)</f>
        <v/>
      </c>
      <c r="AC227" s="19" t="str">
        <f aca="false">IF(COUNT(Q227,R227)&lt;&gt;2,"",IF(OR(Q227&lt;=0,R227&lt;=0),"NM",Q227/R227))</f>
        <v/>
      </c>
      <c r="AD227" s="19" t="str">
        <f aca="false">IF(COUNT(Q227,Z227)&lt;&gt;2,"",IF(OR(Q227&lt;=0,Z227&lt;=0),"NM",Q227/Z227))</f>
        <v/>
      </c>
      <c r="AE227" s="19" t="str">
        <f aca="false">IF(COUNT(Q227,U227)&lt;&gt;2,"",IF(OR(Q227&lt;=0,U227&lt;=0),"NM",Q227/U227))</f>
        <v/>
      </c>
      <c r="AF227" s="19" t="str">
        <f aca="false">IF(COUNT(Q227,V227)&lt;&gt;2,"",IF(OR(Q227&lt;=0,V227&lt;=0),"NM",Q227/V227))</f>
        <v/>
      </c>
      <c r="AG227" s="19" t="str">
        <f aca="false">IF(COUNT(Q227,W227)&lt;&gt;2,"",IF(OR(Q227&lt;=0,W227&lt;=0),"NM",Q227/W227))</f>
        <v/>
      </c>
      <c r="AH227" s="20" t="str">
        <f aca="false">IF(OR(NOT(ISNUMBER(Controls!$C$11)),Controls!$C$11&lt;1,Controls!$C$11&gt;5,Controls!$C$11&lt;&gt;INT(Controls!$C$11)),"",INDEX(AC227:AG227,1,Controls!$C$11))</f>
        <v/>
      </c>
      <c r="AI227" s="1" t="str">
        <f aca="false">IF(A227="","",IF(COUNTIFS($A$10:$A$309,A227)&lt;&gt;1,"Duplicate ID",IF(OR(B227&lt;&gt;Controls!$C$9,C227&lt;&gt;Controls!$C$10),"Other peer group",IF(OR(H227&lt;&gt;"Yes",G227="Excluded",G227="Adjacent",G227="Watchlist"),"Excluded",IF(OR(I227&lt;&gt;"Yes",D227="",E227="",J227="",K227="",L227="",X227="",Controls!$C$10="",Controls!$C$8="",Controls!$C$20="",Controls!$C$21="",M227&lt;&gt;Controls!$C$8,NOT(ISNUMBER(N227)),N227&lt;=0,N227&lt;&gt;Controls!$C$7,NOT(ISNUMBER(O227)),O227&gt;N227,AND(Controls!$C$11&gt;=4,OR(NOT(ISNUMBER(P227)),P227&lt;=N227)),AND(Controls!$C$11=2,T227&lt;&gt;0,Y227=""),AND(G227&lt;&gt;"Core",G227&lt;&gt;"Secondary")),"Review inputs / basis",IF(NOT(ISNUMBER(AH227)),"Missing / NM metric","Eligible"))))))</f>
        <v/>
      </c>
      <c r="AJ227" s="20" t="str">
        <f aca="false">IF(AND(AI227="Eligible",G227="Core"),AH227,"")</f>
        <v/>
      </c>
      <c r="AK227" s="20" t="str">
        <f aca="false">IF(AI227="Eligible",AH227,"")</f>
        <v/>
      </c>
      <c r="AL227" s="1" t="str">
        <f aca="false">IF(NOT(ISNUMBER(AJ227)),"",IF($A$6&lt;5,"Fewer than 5 core",IF(OR(AJ227&lt;$B$6-1.5*($D$6-$B$6),AJ227&gt;$D$6+1.5*($D$6-$B$6)),"Review outlier","Within IQR fences")))</f>
        <v/>
      </c>
      <c r="AM227" s="1"/>
      <c r="AN227" s="1"/>
      <c r="AO227" s="1"/>
      <c r="AP227" s="1"/>
    </row>
    <row r="228" customFormat="false" ht="24.75" hidden="false" customHeight="true" outlineLevel="0" collapsed="false">
      <c r="A228" s="15"/>
      <c r="B228" s="15"/>
      <c r="C228" s="15"/>
      <c r="D228" s="15"/>
      <c r="E228" s="15"/>
      <c r="F228" s="15"/>
      <c r="G228" s="15"/>
      <c r="H228" s="15"/>
      <c r="I228" s="15"/>
      <c r="J228" s="15"/>
      <c r="K228" s="15"/>
      <c r="L228" s="15"/>
      <c r="M228" s="15"/>
      <c r="N228" s="16"/>
      <c r="O228" s="16"/>
      <c r="P228" s="16"/>
      <c r="Q228" s="17"/>
      <c r="R228" s="17"/>
      <c r="S228" s="17"/>
      <c r="T228" s="17"/>
      <c r="U228" s="17"/>
      <c r="V228" s="17"/>
      <c r="W228" s="17"/>
      <c r="X228" s="17"/>
      <c r="Y228" s="17"/>
      <c r="Z228" s="7" t="str">
        <f aca="false">IF(COUNT(S228:T228)&lt;&gt;2,"",SUM(S228:T228))</f>
        <v/>
      </c>
      <c r="AA228" s="18" t="str">
        <f aca="false">IF(OR(NOT(ISNUMBER(Z228)),NOT(ISNUMBER(R228)),R228&lt;=0),"",Z228/R228)</f>
        <v/>
      </c>
      <c r="AB228" s="18" t="str">
        <f aca="false">IF(OR(COUNT(R228,V228)&lt;&gt;2,R228&lt;=0),"",V228/R228-1)</f>
        <v/>
      </c>
      <c r="AC228" s="19" t="str">
        <f aca="false">IF(COUNT(Q228,R228)&lt;&gt;2,"",IF(OR(Q228&lt;=0,R228&lt;=0),"NM",Q228/R228))</f>
        <v/>
      </c>
      <c r="AD228" s="19" t="str">
        <f aca="false">IF(COUNT(Q228,Z228)&lt;&gt;2,"",IF(OR(Q228&lt;=0,Z228&lt;=0),"NM",Q228/Z228))</f>
        <v/>
      </c>
      <c r="AE228" s="19" t="str">
        <f aca="false">IF(COUNT(Q228,U228)&lt;&gt;2,"",IF(OR(Q228&lt;=0,U228&lt;=0),"NM",Q228/U228))</f>
        <v/>
      </c>
      <c r="AF228" s="19" t="str">
        <f aca="false">IF(COUNT(Q228,V228)&lt;&gt;2,"",IF(OR(Q228&lt;=0,V228&lt;=0),"NM",Q228/V228))</f>
        <v/>
      </c>
      <c r="AG228" s="19" t="str">
        <f aca="false">IF(COUNT(Q228,W228)&lt;&gt;2,"",IF(OR(Q228&lt;=0,W228&lt;=0),"NM",Q228/W228))</f>
        <v/>
      </c>
      <c r="AH228" s="20" t="str">
        <f aca="false">IF(OR(NOT(ISNUMBER(Controls!$C$11)),Controls!$C$11&lt;1,Controls!$C$11&gt;5,Controls!$C$11&lt;&gt;INT(Controls!$C$11)),"",INDEX(AC228:AG228,1,Controls!$C$11))</f>
        <v/>
      </c>
      <c r="AI228" s="1" t="str">
        <f aca="false">IF(A228="","",IF(COUNTIFS($A$10:$A$309,A228)&lt;&gt;1,"Duplicate ID",IF(OR(B228&lt;&gt;Controls!$C$9,C228&lt;&gt;Controls!$C$10),"Other peer group",IF(OR(H228&lt;&gt;"Yes",G228="Excluded",G228="Adjacent",G228="Watchlist"),"Excluded",IF(OR(I228&lt;&gt;"Yes",D228="",E228="",J228="",K228="",L228="",X228="",Controls!$C$10="",Controls!$C$8="",Controls!$C$20="",Controls!$C$21="",M228&lt;&gt;Controls!$C$8,NOT(ISNUMBER(N228)),N228&lt;=0,N228&lt;&gt;Controls!$C$7,NOT(ISNUMBER(O228)),O228&gt;N228,AND(Controls!$C$11&gt;=4,OR(NOT(ISNUMBER(P228)),P228&lt;=N228)),AND(Controls!$C$11=2,T228&lt;&gt;0,Y228=""),AND(G228&lt;&gt;"Core",G228&lt;&gt;"Secondary")),"Review inputs / basis",IF(NOT(ISNUMBER(AH228)),"Missing / NM metric","Eligible"))))))</f>
        <v/>
      </c>
      <c r="AJ228" s="20" t="str">
        <f aca="false">IF(AND(AI228="Eligible",G228="Core"),AH228,"")</f>
        <v/>
      </c>
      <c r="AK228" s="20" t="str">
        <f aca="false">IF(AI228="Eligible",AH228,"")</f>
        <v/>
      </c>
      <c r="AL228" s="1" t="str">
        <f aca="false">IF(NOT(ISNUMBER(AJ228)),"",IF($A$6&lt;5,"Fewer than 5 core",IF(OR(AJ228&lt;$B$6-1.5*($D$6-$B$6),AJ228&gt;$D$6+1.5*($D$6-$B$6)),"Review outlier","Within IQR fences")))</f>
        <v/>
      </c>
      <c r="AM228" s="1"/>
      <c r="AN228" s="1"/>
      <c r="AO228" s="1"/>
      <c r="AP228" s="1"/>
    </row>
    <row r="229" customFormat="false" ht="24.75" hidden="false" customHeight="true" outlineLevel="0" collapsed="false">
      <c r="A229" s="15"/>
      <c r="B229" s="15"/>
      <c r="C229" s="15"/>
      <c r="D229" s="15"/>
      <c r="E229" s="15"/>
      <c r="F229" s="15"/>
      <c r="G229" s="15"/>
      <c r="H229" s="15"/>
      <c r="I229" s="15"/>
      <c r="J229" s="15"/>
      <c r="K229" s="15"/>
      <c r="L229" s="15"/>
      <c r="M229" s="15"/>
      <c r="N229" s="16"/>
      <c r="O229" s="16"/>
      <c r="P229" s="16"/>
      <c r="Q229" s="17"/>
      <c r="R229" s="17"/>
      <c r="S229" s="17"/>
      <c r="T229" s="17"/>
      <c r="U229" s="17"/>
      <c r="V229" s="17"/>
      <c r="W229" s="17"/>
      <c r="X229" s="17"/>
      <c r="Y229" s="17"/>
      <c r="Z229" s="7" t="str">
        <f aca="false">IF(COUNT(S229:T229)&lt;&gt;2,"",SUM(S229:T229))</f>
        <v/>
      </c>
      <c r="AA229" s="18" t="str">
        <f aca="false">IF(OR(NOT(ISNUMBER(Z229)),NOT(ISNUMBER(R229)),R229&lt;=0),"",Z229/R229)</f>
        <v/>
      </c>
      <c r="AB229" s="18" t="str">
        <f aca="false">IF(OR(COUNT(R229,V229)&lt;&gt;2,R229&lt;=0),"",V229/R229-1)</f>
        <v/>
      </c>
      <c r="AC229" s="19" t="str">
        <f aca="false">IF(COUNT(Q229,R229)&lt;&gt;2,"",IF(OR(Q229&lt;=0,R229&lt;=0),"NM",Q229/R229))</f>
        <v/>
      </c>
      <c r="AD229" s="19" t="str">
        <f aca="false">IF(COUNT(Q229,Z229)&lt;&gt;2,"",IF(OR(Q229&lt;=0,Z229&lt;=0),"NM",Q229/Z229))</f>
        <v/>
      </c>
      <c r="AE229" s="19" t="str">
        <f aca="false">IF(COUNT(Q229,U229)&lt;&gt;2,"",IF(OR(Q229&lt;=0,U229&lt;=0),"NM",Q229/U229))</f>
        <v/>
      </c>
      <c r="AF229" s="19" t="str">
        <f aca="false">IF(COUNT(Q229,V229)&lt;&gt;2,"",IF(OR(Q229&lt;=0,V229&lt;=0),"NM",Q229/V229))</f>
        <v/>
      </c>
      <c r="AG229" s="19" t="str">
        <f aca="false">IF(COUNT(Q229,W229)&lt;&gt;2,"",IF(OR(Q229&lt;=0,W229&lt;=0),"NM",Q229/W229))</f>
        <v/>
      </c>
      <c r="AH229" s="20" t="str">
        <f aca="false">IF(OR(NOT(ISNUMBER(Controls!$C$11)),Controls!$C$11&lt;1,Controls!$C$11&gt;5,Controls!$C$11&lt;&gt;INT(Controls!$C$11)),"",INDEX(AC229:AG229,1,Controls!$C$11))</f>
        <v/>
      </c>
      <c r="AI229" s="1" t="str">
        <f aca="false">IF(A229="","",IF(COUNTIFS($A$10:$A$309,A229)&lt;&gt;1,"Duplicate ID",IF(OR(B229&lt;&gt;Controls!$C$9,C229&lt;&gt;Controls!$C$10),"Other peer group",IF(OR(H229&lt;&gt;"Yes",G229="Excluded",G229="Adjacent",G229="Watchlist"),"Excluded",IF(OR(I229&lt;&gt;"Yes",D229="",E229="",J229="",K229="",L229="",X229="",Controls!$C$10="",Controls!$C$8="",Controls!$C$20="",Controls!$C$21="",M229&lt;&gt;Controls!$C$8,NOT(ISNUMBER(N229)),N229&lt;=0,N229&lt;&gt;Controls!$C$7,NOT(ISNUMBER(O229)),O229&gt;N229,AND(Controls!$C$11&gt;=4,OR(NOT(ISNUMBER(P229)),P229&lt;=N229)),AND(Controls!$C$11=2,T229&lt;&gt;0,Y229=""),AND(G229&lt;&gt;"Core",G229&lt;&gt;"Secondary")),"Review inputs / basis",IF(NOT(ISNUMBER(AH229)),"Missing / NM metric","Eligible"))))))</f>
        <v/>
      </c>
      <c r="AJ229" s="20" t="str">
        <f aca="false">IF(AND(AI229="Eligible",G229="Core"),AH229,"")</f>
        <v/>
      </c>
      <c r="AK229" s="20" t="str">
        <f aca="false">IF(AI229="Eligible",AH229,"")</f>
        <v/>
      </c>
      <c r="AL229" s="1" t="str">
        <f aca="false">IF(NOT(ISNUMBER(AJ229)),"",IF($A$6&lt;5,"Fewer than 5 core",IF(OR(AJ229&lt;$B$6-1.5*($D$6-$B$6),AJ229&gt;$D$6+1.5*($D$6-$B$6)),"Review outlier","Within IQR fences")))</f>
        <v/>
      </c>
      <c r="AM229" s="1"/>
      <c r="AN229" s="1"/>
      <c r="AO229" s="1"/>
      <c r="AP229" s="1"/>
    </row>
    <row r="230" customFormat="false" ht="24.75" hidden="false" customHeight="true" outlineLevel="0" collapsed="false">
      <c r="A230" s="15"/>
      <c r="B230" s="15"/>
      <c r="C230" s="15"/>
      <c r="D230" s="15"/>
      <c r="E230" s="15"/>
      <c r="F230" s="15"/>
      <c r="G230" s="15"/>
      <c r="H230" s="15"/>
      <c r="I230" s="15"/>
      <c r="J230" s="15"/>
      <c r="K230" s="15"/>
      <c r="L230" s="15"/>
      <c r="M230" s="15"/>
      <c r="N230" s="16"/>
      <c r="O230" s="16"/>
      <c r="P230" s="16"/>
      <c r="Q230" s="17"/>
      <c r="R230" s="17"/>
      <c r="S230" s="17"/>
      <c r="T230" s="17"/>
      <c r="U230" s="17"/>
      <c r="V230" s="17"/>
      <c r="W230" s="17"/>
      <c r="X230" s="17"/>
      <c r="Y230" s="17"/>
      <c r="Z230" s="7" t="str">
        <f aca="false">IF(COUNT(S230:T230)&lt;&gt;2,"",SUM(S230:T230))</f>
        <v/>
      </c>
      <c r="AA230" s="18" t="str">
        <f aca="false">IF(OR(NOT(ISNUMBER(Z230)),NOT(ISNUMBER(R230)),R230&lt;=0),"",Z230/R230)</f>
        <v/>
      </c>
      <c r="AB230" s="18" t="str">
        <f aca="false">IF(OR(COUNT(R230,V230)&lt;&gt;2,R230&lt;=0),"",V230/R230-1)</f>
        <v/>
      </c>
      <c r="AC230" s="19" t="str">
        <f aca="false">IF(COUNT(Q230,R230)&lt;&gt;2,"",IF(OR(Q230&lt;=0,R230&lt;=0),"NM",Q230/R230))</f>
        <v/>
      </c>
      <c r="AD230" s="19" t="str">
        <f aca="false">IF(COUNT(Q230,Z230)&lt;&gt;2,"",IF(OR(Q230&lt;=0,Z230&lt;=0),"NM",Q230/Z230))</f>
        <v/>
      </c>
      <c r="AE230" s="19" t="str">
        <f aca="false">IF(COUNT(Q230,U230)&lt;&gt;2,"",IF(OR(Q230&lt;=0,U230&lt;=0),"NM",Q230/U230))</f>
        <v/>
      </c>
      <c r="AF230" s="19" t="str">
        <f aca="false">IF(COUNT(Q230,V230)&lt;&gt;2,"",IF(OR(Q230&lt;=0,V230&lt;=0),"NM",Q230/V230))</f>
        <v/>
      </c>
      <c r="AG230" s="19" t="str">
        <f aca="false">IF(COUNT(Q230,W230)&lt;&gt;2,"",IF(OR(Q230&lt;=0,W230&lt;=0),"NM",Q230/W230))</f>
        <v/>
      </c>
      <c r="AH230" s="20" t="str">
        <f aca="false">IF(OR(NOT(ISNUMBER(Controls!$C$11)),Controls!$C$11&lt;1,Controls!$C$11&gt;5,Controls!$C$11&lt;&gt;INT(Controls!$C$11)),"",INDEX(AC230:AG230,1,Controls!$C$11))</f>
        <v/>
      </c>
      <c r="AI230" s="1" t="str">
        <f aca="false">IF(A230="","",IF(COUNTIFS($A$10:$A$309,A230)&lt;&gt;1,"Duplicate ID",IF(OR(B230&lt;&gt;Controls!$C$9,C230&lt;&gt;Controls!$C$10),"Other peer group",IF(OR(H230&lt;&gt;"Yes",G230="Excluded",G230="Adjacent",G230="Watchlist"),"Excluded",IF(OR(I230&lt;&gt;"Yes",D230="",E230="",J230="",K230="",L230="",X230="",Controls!$C$10="",Controls!$C$8="",Controls!$C$20="",Controls!$C$21="",M230&lt;&gt;Controls!$C$8,NOT(ISNUMBER(N230)),N230&lt;=0,N230&lt;&gt;Controls!$C$7,NOT(ISNUMBER(O230)),O230&gt;N230,AND(Controls!$C$11&gt;=4,OR(NOT(ISNUMBER(P230)),P230&lt;=N230)),AND(Controls!$C$11=2,T230&lt;&gt;0,Y230=""),AND(G230&lt;&gt;"Core",G230&lt;&gt;"Secondary")),"Review inputs / basis",IF(NOT(ISNUMBER(AH230)),"Missing / NM metric","Eligible"))))))</f>
        <v/>
      </c>
      <c r="AJ230" s="20" t="str">
        <f aca="false">IF(AND(AI230="Eligible",G230="Core"),AH230,"")</f>
        <v/>
      </c>
      <c r="AK230" s="20" t="str">
        <f aca="false">IF(AI230="Eligible",AH230,"")</f>
        <v/>
      </c>
      <c r="AL230" s="1" t="str">
        <f aca="false">IF(NOT(ISNUMBER(AJ230)),"",IF($A$6&lt;5,"Fewer than 5 core",IF(OR(AJ230&lt;$B$6-1.5*($D$6-$B$6),AJ230&gt;$D$6+1.5*($D$6-$B$6)),"Review outlier","Within IQR fences")))</f>
        <v/>
      </c>
      <c r="AM230" s="1"/>
      <c r="AN230" s="1"/>
      <c r="AO230" s="1"/>
      <c r="AP230" s="1"/>
    </row>
    <row r="231" customFormat="false" ht="24.75" hidden="false" customHeight="true" outlineLevel="0" collapsed="false">
      <c r="A231" s="15"/>
      <c r="B231" s="15"/>
      <c r="C231" s="15"/>
      <c r="D231" s="15"/>
      <c r="E231" s="15"/>
      <c r="F231" s="15"/>
      <c r="G231" s="15"/>
      <c r="H231" s="15"/>
      <c r="I231" s="15"/>
      <c r="J231" s="15"/>
      <c r="K231" s="15"/>
      <c r="L231" s="15"/>
      <c r="M231" s="15"/>
      <c r="N231" s="16"/>
      <c r="O231" s="16"/>
      <c r="P231" s="16"/>
      <c r="Q231" s="17"/>
      <c r="R231" s="17"/>
      <c r="S231" s="17"/>
      <c r="T231" s="17"/>
      <c r="U231" s="17"/>
      <c r="V231" s="17"/>
      <c r="W231" s="17"/>
      <c r="X231" s="17"/>
      <c r="Y231" s="17"/>
      <c r="Z231" s="7" t="str">
        <f aca="false">IF(COUNT(S231:T231)&lt;&gt;2,"",SUM(S231:T231))</f>
        <v/>
      </c>
      <c r="AA231" s="18" t="str">
        <f aca="false">IF(OR(NOT(ISNUMBER(Z231)),NOT(ISNUMBER(R231)),R231&lt;=0),"",Z231/R231)</f>
        <v/>
      </c>
      <c r="AB231" s="18" t="str">
        <f aca="false">IF(OR(COUNT(R231,V231)&lt;&gt;2,R231&lt;=0),"",V231/R231-1)</f>
        <v/>
      </c>
      <c r="AC231" s="19" t="str">
        <f aca="false">IF(COUNT(Q231,R231)&lt;&gt;2,"",IF(OR(Q231&lt;=0,R231&lt;=0),"NM",Q231/R231))</f>
        <v/>
      </c>
      <c r="AD231" s="19" t="str">
        <f aca="false">IF(COUNT(Q231,Z231)&lt;&gt;2,"",IF(OR(Q231&lt;=0,Z231&lt;=0),"NM",Q231/Z231))</f>
        <v/>
      </c>
      <c r="AE231" s="19" t="str">
        <f aca="false">IF(COUNT(Q231,U231)&lt;&gt;2,"",IF(OR(Q231&lt;=0,U231&lt;=0),"NM",Q231/U231))</f>
        <v/>
      </c>
      <c r="AF231" s="19" t="str">
        <f aca="false">IF(COUNT(Q231,V231)&lt;&gt;2,"",IF(OR(Q231&lt;=0,V231&lt;=0),"NM",Q231/V231))</f>
        <v/>
      </c>
      <c r="AG231" s="19" t="str">
        <f aca="false">IF(COUNT(Q231,W231)&lt;&gt;2,"",IF(OR(Q231&lt;=0,W231&lt;=0),"NM",Q231/W231))</f>
        <v/>
      </c>
      <c r="AH231" s="20" t="str">
        <f aca="false">IF(OR(NOT(ISNUMBER(Controls!$C$11)),Controls!$C$11&lt;1,Controls!$C$11&gt;5,Controls!$C$11&lt;&gt;INT(Controls!$C$11)),"",INDEX(AC231:AG231,1,Controls!$C$11))</f>
        <v/>
      </c>
      <c r="AI231" s="1" t="str">
        <f aca="false">IF(A231="","",IF(COUNTIFS($A$10:$A$309,A231)&lt;&gt;1,"Duplicate ID",IF(OR(B231&lt;&gt;Controls!$C$9,C231&lt;&gt;Controls!$C$10),"Other peer group",IF(OR(H231&lt;&gt;"Yes",G231="Excluded",G231="Adjacent",G231="Watchlist"),"Excluded",IF(OR(I231&lt;&gt;"Yes",D231="",E231="",J231="",K231="",L231="",X231="",Controls!$C$10="",Controls!$C$8="",Controls!$C$20="",Controls!$C$21="",M231&lt;&gt;Controls!$C$8,NOT(ISNUMBER(N231)),N231&lt;=0,N231&lt;&gt;Controls!$C$7,NOT(ISNUMBER(O231)),O231&gt;N231,AND(Controls!$C$11&gt;=4,OR(NOT(ISNUMBER(P231)),P231&lt;=N231)),AND(Controls!$C$11=2,T231&lt;&gt;0,Y231=""),AND(G231&lt;&gt;"Core",G231&lt;&gt;"Secondary")),"Review inputs / basis",IF(NOT(ISNUMBER(AH231)),"Missing / NM metric","Eligible"))))))</f>
        <v/>
      </c>
      <c r="AJ231" s="20" t="str">
        <f aca="false">IF(AND(AI231="Eligible",G231="Core"),AH231,"")</f>
        <v/>
      </c>
      <c r="AK231" s="20" t="str">
        <f aca="false">IF(AI231="Eligible",AH231,"")</f>
        <v/>
      </c>
      <c r="AL231" s="1" t="str">
        <f aca="false">IF(NOT(ISNUMBER(AJ231)),"",IF($A$6&lt;5,"Fewer than 5 core",IF(OR(AJ231&lt;$B$6-1.5*($D$6-$B$6),AJ231&gt;$D$6+1.5*($D$6-$B$6)),"Review outlier","Within IQR fences")))</f>
        <v/>
      </c>
      <c r="AM231" s="1"/>
      <c r="AN231" s="1"/>
      <c r="AO231" s="1"/>
      <c r="AP231" s="1"/>
    </row>
    <row r="232" customFormat="false" ht="24.75" hidden="false" customHeight="true" outlineLevel="0" collapsed="false">
      <c r="A232" s="15"/>
      <c r="B232" s="15"/>
      <c r="C232" s="15"/>
      <c r="D232" s="15"/>
      <c r="E232" s="15"/>
      <c r="F232" s="15"/>
      <c r="G232" s="15"/>
      <c r="H232" s="15"/>
      <c r="I232" s="15"/>
      <c r="J232" s="15"/>
      <c r="K232" s="15"/>
      <c r="L232" s="15"/>
      <c r="M232" s="15"/>
      <c r="N232" s="16"/>
      <c r="O232" s="16"/>
      <c r="P232" s="16"/>
      <c r="Q232" s="17"/>
      <c r="R232" s="17"/>
      <c r="S232" s="17"/>
      <c r="T232" s="17"/>
      <c r="U232" s="17"/>
      <c r="V232" s="17"/>
      <c r="W232" s="17"/>
      <c r="X232" s="17"/>
      <c r="Y232" s="17"/>
      <c r="Z232" s="7" t="str">
        <f aca="false">IF(COUNT(S232:T232)&lt;&gt;2,"",SUM(S232:T232))</f>
        <v/>
      </c>
      <c r="AA232" s="18" t="str">
        <f aca="false">IF(OR(NOT(ISNUMBER(Z232)),NOT(ISNUMBER(R232)),R232&lt;=0),"",Z232/R232)</f>
        <v/>
      </c>
      <c r="AB232" s="18" t="str">
        <f aca="false">IF(OR(COUNT(R232,V232)&lt;&gt;2,R232&lt;=0),"",V232/R232-1)</f>
        <v/>
      </c>
      <c r="AC232" s="19" t="str">
        <f aca="false">IF(COUNT(Q232,R232)&lt;&gt;2,"",IF(OR(Q232&lt;=0,R232&lt;=0),"NM",Q232/R232))</f>
        <v/>
      </c>
      <c r="AD232" s="19" t="str">
        <f aca="false">IF(COUNT(Q232,Z232)&lt;&gt;2,"",IF(OR(Q232&lt;=0,Z232&lt;=0),"NM",Q232/Z232))</f>
        <v/>
      </c>
      <c r="AE232" s="19" t="str">
        <f aca="false">IF(COUNT(Q232,U232)&lt;&gt;2,"",IF(OR(Q232&lt;=0,U232&lt;=0),"NM",Q232/U232))</f>
        <v/>
      </c>
      <c r="AF232" s="19" t="str">
        <f aca="false">IF(COUNT(Q232,V232)&lt;&gt;2,"",IF(OR(Q232&lt;=0,V232&lt;=0),"NM",Q232/V232))</f>
        <v/>
      </c>
      <c r="AG232" s="19" t="str">
        <f aca="false">IF(COUNT(Q232,W232)&lt;&gt;2,"",IF(OR(Q232&lt;=0,W232&lt;=0),"NM",Q232/W232))</f>
        <v/>
      </c>
      <c r="AH232" s="20" t="str">
        <f aca="false">IF(OR(NOT(ISNUMBER(Controls!$C$11)),Controls!$C$11&lt;1,Controls!$C$11&gt;5,Controls!$C$11&lt;&gt;INT(Controls!$C$11)),"",INDEX(AC232:AG232,1,Controls!$C$11))</f>
        <v/>
      </c>
      <c r="AI232" s="1" t="str">
        <f aca="false">IF(A232="","",IF(COUNTIFS($A$10:$A$309,A232)&lt;&gt;1,"Duplicate ID",IF(OR(B232&lt;&gt;Controls!$C$9,C232&lt;&gt;Controls!$C$10),"Other peer group",IF(OR(H232&lt;&gt;"Yes",G232="Excluded",G232="Adjacent",G232="Watchlist"),"Excluded",IF(OR(I232&lt;&gt;"Yes",D232="",E232="",J232="",K232="",L232="",X232="",Controls!$C$10="",Controls!$C$8="",Controls!$C$20="",Controls!$C$21="",M232&lt;&gt;Controls!$C$8,NOT(ISNUMBER(N232)),N232&lt;=0,N232&lt;&gt;Controls!$C$7,NOT(ISNUMBER(O232)),O232&gt;N232,AND(Controls!$C$11&gt;=4,OR(NOT(ISNUMBER(P232)),P232&lt;=N232)),AND(Controls!$C$11=2,T232&lt;&gt;0,Y232=""),AND(G232&lt;&gt;"Core",G232&lt;&gt;"Secondary")),"Review inputs / basis",IF(NOT(ISNUMBER(AH232)),"Missing / NM metric","Eligible"))))))</f>
        <v/>
      </c>
      <c r="AJ232" s="20" t="str">
        <f aca="false">IF(AND(AI232="Eligible",G232="Core"),AH232,"")</f>
        <v/>
      </c>
      <c r="AK232" s="20" t="str">
        <f aca="false">IF(AI232="Eligible",AH232,"")</f>
        <v/>
      </c>
      <c r="AL232" s="1" t="str">
        <f aca="false">IF(NOT(ISNUMBER(AJ232)),"",IF($A$6&lt;5,"Fewer than 5 core",IF(OR(AJ232&lt;$B$6-1.5*($D$6-$B$6),AJ232&gt;$D$6+1.5*($D$6-$B$6)),"Review outlier","Within IQR fences")))</f>
        <v/>
      </c>
      <c r="AM232" s="1"/>
      <c r="AN232" s="1"/>
      <c r="AO232" s="1"/>
      <c r="AP232" s="1"/>
    </row>
    <row r="233" customFormat="false" ht="24.75" hidden="false" customHeight="true" outlineLevel="0" collapsed="false">
      <c r="A233" s="15"/>
      <c r="B233" s="15"/>
      <c r="C233" s="15"/>
      <c r="D233" s="15"/>
      <c r="E233" s="15"/>
      <c r="F233" s="15"/>
      <c r="G233" s="15"/>
      <c r="H233" s="15"/>
      <c r="I233" s="15"/>
      <c r="J233" s="15"/>
      <c r="K233" s="15"/>
      <c r="L233" s="15"/>
      <c r="M233" s="15"/>
      <c r="N233" s="16"/>
      <c r="O233" s="16"/>
      <c r="P233" s="16"/>
      <c r="Q233" s="17"/>
      <c r="R233" s="17"/>
      <c r="S233" s="17"/>
      <c r="T233" s="17"/>
      <c r="U233" s="17"/>
      <c r="V233" s="17"/>
      <c r="W233" s="17"/>
      <c r="X233" s="17"/>
      <c r="Y233" s="17"/>
      <c r="Z233" s="7" t="str">
        <f aca="false">IF(COUNT(S233:T233)&lt;&gt;2,"",SUM(S233:T233))</f>
        <v/>
      </c>
      <c r="AA233" s="18" t="str">
        <f aca="false">IF(OR(NOT(ISNUMBER(Z233)),NOT(ISNUMBER(R233)),R233&lt;=0),"",Z233/R233)</f>
        <v/>
      </c>
      <c r="AB233" s="18" t="str">
        <f aca="false">IF(OR(COUNT(R233,V233)&lt;&gt;2,R233&lt;=0),"",V233/R233-1)</f>
        <v/>
      </c>
      <c r="AC233" s="19" t="str">
        <f aca="false">IF(COUNT(Q233,R233)&lt;&gt;2,"",IF(OR(Q233&lt;=0,R233&lt;=0),"NM",Q233/R233))</f>
        <v/>
      </c>
      <c r="AD233" s="19" t="str">
        <f aca="false">IF(COUNT(Q233,Z233)&lt;&gt;2,"",IF(OR(Q233&lt;=0,Z233&lt;=0),"NM",Q233/Z233))</f>
        <v/>
      </c>
      <c r="AE233" s="19" t="str">
        <f aca="false">IF(COUNT(Q233,U233)&lt;&gt;2,"",IF(OR(Q233&lt;=0,U233&lt;=0),"NM",Q233/U233))</f>
        <v/>
      </c>
      <c r="AF233" s="19" t="str">
        <f aca="false">IF(COUNT(Q233,V233)&lt;&gt;2,"",IF(OR(Q233&lt;=0,V233&lt;=0),"NM",Q233/V233))</f>
        <v/>
      </c>
      <c r="AG233" s="19" t="str">
        <f aca="false">IF(COUNT(Q233,W233)&lt;&gt;2,"",IF(OR(Q233&lt;=0,W233&lt;=0),"NM",Q233/W233))</f>
        <v/>
      </c>
      <c r="AH233" s="20" t="str">
        <f aca="false">IF(OR(NOT(ISNUMBER(Controls!$C$11)),Controls!$C$11&lt;1,Controls!$C$11&gt;5,Controls!$C$11&lt;&gt;INT(Controls!$C$11)),"",INDEX(AC233:AG233,1,Controls!$C$11))</f>
        <v/>
      </c>
      <c r="AI233" s="1" t="str">
        <f aca="false">IF(A233="","",IF(COUNTIFS($A$10:$A$309,A233)&lt;&gt;1,"Duplicate ID",IF(OR(B233&lt;&gt;Controls!$C$9,C233&lt;&gt;Controls!$C$10),"Other peer group",IF(OR(H233&lt;&gt;"Yes",G233="Excluded",G233="Adjacent",G233="Watchlist"),"Excluded",IF(OR(I233&lt;&gt;"Yes",D233="",E233="",J233="",K233="",L233="",X233="",Controls!$C$10="",Controls!$C$8="",Controls!$C$20="",Controls!$C$21="",M233&lt;&gt;Controls!$C$8,NOT(ISNUMBER(N233)),N233&lt;=0,N233&lt;&gt;Controls!$C$7,NOT(ISNUMBER(O233)),O233&gt;N233,AND(Controls!$C$11&gt;=4,OR(NOT(ISNUMBER(P233)),P233&lt;=N233)),AND(Controls!$C$11=2,T233&lt;&gt;0,Y233=""),AND(G233&lt;&gt;"Core",G233&lt;&gt;"Secondary")),"Review inputs / basis",IF(NOT(ISNUMBER(AH233)),"Missing / NM metric","Eligible"))))))</f>
        <v/>
      </c>
      <c r="AJ233" s="20" t="str">
        <f aca="false">IF(AND(AI233="Eligible",G233="Core"),AH233,"")</f>
        <v/>
      </c>
      <c r="AK233" s="20" t="str">
        <f aca="false">IF(AI233="Eligible",AH233,"")</f>
        <v/>
      </c>
      <c r="AL233" s="1" t="str">
        <f aca="false">IF(NOT(ISNUMBER(AJ233)),"",IF($A$6&lt;5,"Fewer than 5 core",IF(OR(AJ233&lt;$B$6-1.5*($D$6-$B$6),AJ233&gt;$D$6+1.5*($D$6-$B$6)),"Review outlier","Within IQR fences")))</f>
        <v/>
      </c>
      <c r="AM233" s="1"/>
      <c r="AN233" s="1"/>
      <c r="AO233" s="1"/>
      <c r="AP233" s="1"/>
    </row>
    <row r="234" customFormat="false" ht="24.75" hidden="false" customHeight="true" outlineLevel="0" collapsed="false">
      <c r="A234" s="15"/>
      <c r="B234" s="15"/>
      <c r="C234" s="15"/>
      <c r="D234" s="15"/>
      <c r="E234" s="15"/>
      <c r="F234" s="15"/>
      <c r="G234" s="15"/>
      <c r="H234" s="15"/>
      <c r="I234" s="15"/>
      <c r="J234" s="15"/>
      <c r="K234" s="15"/>
      <c r="L234" s="15"/>
      <c r="M234" s="15"/>
      <c r="N234" s="16"/>
      <c r="O234" s="16"/>
      <c r="P234" s="16"/>
      <c r="Q234" s="17"/>
      <c r="R234" s="17"/>
      <c r="S234" s="17"/>
      <c r="T234" s="17"/>
      <c r="U234" s="17"/>
      <c r="V234" s="17"/>
      <c r="W234" s="17"/>
      <c r="X234" s="17"/>
      <c r="Y234" s="17"/>
      <c r="Z234" s="7" t="str">
        <f aca="false">IF(COUNT(S234:T234)&lt;&gt;2,"",SUM(S234:T234))</f>
        <v/>
      </c>
      <c r="AA234" s="18" t="str">
        <f aca="false">IF(OR(NOT(ISNUMBER(Z234)),NOT(ISNUMBER(R234)),R234&lt;=0),"",Z234/R234)</f>
        <v/>
      </c>
      <c r="AB234" s="18" t="str">
        <f aca="false">IF(OR(COUNT(R234,V234)&lt;&gt;2,R234&lt;=0),"",V234/R234-1)</f>
        <v/>
      </c>
      <c r="AC234" s="19" t="str">
        <f aca="false">IF(COUNT(Q234,R234)&lt;&gt;2,"",IF(OR(Q234&lt;=0,R234&lt;=0),"NM",Q234/R234))</f>
        <v/>
      </c>
      <c r="AD234" s="19" t="str">
        <f aca="false">IF(COUNT(Q234,Z234)&lt;&gt;2,"",IF(OR(Q234&lt;=0,Z234&lt;=0),"NM",Q234/Z234))</f>
        <v/>
      </c>
      <c r="AE234" s="19" t="str">
        <f aca="false">IF(COUNT(Q234,U234)&lt;&gt;2,"",IF(OR(Q234&lt;=0,U234&lt;=0),"NM",Q234/U234))</f>
        <v/>
      </c>
      <c r="AF234" s="19" t="str">
        <f aca="false">IF(COUNT(Q234,V234)&lt;&gt;2,"",IF(OR(Q234&lt;=0,V234&lt;=0),"NM",Q234/V234))</f>
        <v/>
      </c>
      <c r="AG234" s="19" t="str">
        <f aca="false">IF(COUNT(Q234,W234)&lt;&gt;2,"",IF(OR(Q234&lt;=0,W234&lt;=0),"NM",Q234/W234))</f>
        <v/>
      </c>
      <c r="AH234" s="20" t="str">
        <f aca="false">IF(OR(NOT(ISNUMBER(Controls!$C$11)),Controls!$C$11&lt;1,Controls!$C$11&gt;5,Controls!$C$11&lt;&gt;INT(Controls!$C$11)),"",INDEX(AC234:AG234,1,Controls!$C$11))</f>
        <v/>
      </c>
      <c r="AI234" s="1" t="str">
        <f aca="false">IF(A234="","",IF(COUNTIFS($A$10:$A$309,A234)&lt;&gt;1,"Duplicate ID",IF(OR(B234&lt;&gt;Controls!$C$9,C234&lt;&gt;Controls!$C$10),"Other peer group",IF(OR(H234&lt;&gt;"Yes",G234="Excluded",G234="Adjacent",G234="Watchlist"),"Excluded",IF(OR(I234&lt;&gt;"Yes",D234="",E234="",J234="",K234="",L234="",X234="",Controls!$C$10="",Controls!$C$8="",Controls!$C$20="",Controls!$C$21="",M234&lt;&gt;Controls!$C$8,NOT(ISNUMBER(N234)),N234&lt;=0,N234&lt;&gt;Controls!$C$7,NOT(ISNUMBER(O234)),O234&gt;N234,AND(Controls!$C$11&gt;=4,OR(NOT(ISNUMBER(P234)),P234&lt;=N234)),AND(Controls!$C$11=2,T234&lt;&gt;0,Y234=""),AND(G234&lt;&gt;"Core",G234&lt;&gt;"Secondary")),"Review inputs / basis",IF(NOT(ISNUMBER(AH234)),"Missing / NM metric","Eligible"))))))</f>
        <v/>
      </c>
      <c r="AJ234" s="20" t="str">
        <f aca="false">IF(AND(AI234="Eligible",G234="Core"),AH234,"")</f>
        <v/>
      </c>
      <c r="AK234" s="20" t="str">
        <f aca="false">IF(AI234="Eligible",AH234,"")</f>
        <v/>
      </c>
      <c r="AL234" s="1" t="str">
        <f aca="false">IF(NOT(ISNUMBER(AJ234)),"",IF($A$6&lt;5,"Fewer than 5 core",IF(OR(AJ234&lt;$B$6-1.5*($D$6-$B$6),AJ234&gt;$D$6+1.5*($D$6-$B$6)),"Review outlier","Within IQR fences")))</f>
        <v/>
      </c>
      <c r="AM234" s="1"/>
      <c r="AN234" s="1"/>
      <c r="AO234" s="1"/>
      <c r="AP234" s="1"/>
    </row>
    <row r="235" customFormat="false" ht="24.75" hidden="false" customHeight="true" outlineLevel="0" collapsed="false">
      <c r="A235" s="15"/>
      <c r="B235" s="15"/>
      <c r="C235" s="15"/>
      <c r="D235" s="15"/>
      <c r="E235" s="15"/>
      <c r="F235" s="15"/>
      <c r="G235" s="15"/>
      <c r="H235" s="15"/>
      <c r="I235" s="15"/>
      <c r="J235" s="15"/>
      <c r="K235" s="15"/>
      <c r="L235" s="15"/>
      <c r="M235" s="15"/>
      <c r="N235" s="16"/>
      <c r="O235" s="16"/>
      <c r="P235" s="16"/>
      <c r="Q235" s="17"/>
      <c r="R235" s="17"/>
      <c r="S235" s="17"/>
      <c r="T235" s="17"/>
      <c r="U235" s="17"/>
      <c r="V235" s="17"/>
      <c r="W235" s="17"/>
      <c r="X235" s="17"/>
      <c r="Y235" s="17"/>
      <c r="Z235" s="7" t="str">
        <f aca="false">IF(COUNT(S235:T235)&lt;&gt;2,"",SUM(S235:T235))</f>
        <v/>
      </c>
      <c r="AA235" s="18" t="str">
        <f aca="false">IF(OR(NOT(ISNUMBER(Z235)),NOT(ISNUMBER(R235)),R235&lt;=0),"",Z235/R235)</f>
        <v/>
      </c>
      <c r="AB235" s="18" t="str">
        <f aca="false">IF(OR(COUNT(R235,V235)&lt;&gt;2,R235&lt;=0),"",V235/R235-1)</f>
        <v/>
      </c>
      <c r="AC235" s="19" t="str">
        <f aca="false">IF(COUNT(Q235,R235)&lt;&gt;2,"",IF(OR(Q235&lt;=0,R235&lt;=0),"NM",Q235/R235))</f>
        <v/>
      </c>
      <c r="AD235" s="19" t="str">
        <f aca="false">IF(COUNT(Q235,Z235)&lt;&gt;2,"",IF(OR(Q235&lt;=0,Z235&lt;=0),"NM",Q235/Z235))</f>
        <v/>
      </c>
      <c r="AE235" s="19" t="str">
        <f aca="false">IF(COUNT(Q235,U235)&lt;&gt;2,"",IF(OR(Q235&lt;=0,U235&lt;=0),"NM",Q235/U235))</f>
        <v/>
      </c>
      <c r="AF235" s="19" t="str">
        <f aca="false">IF(COUNT(Q235,V235)&lt;&gt;2,"",IF(OR(Q235&lt;=0,V235&lt;=0),"NM",Q235/V235))</f>
        <v/>
      </c>
      <c r="AG235" s="19" t="str">
        <f aca="false">IF(COUNT(Q235,W235)&lt;&gt;2,"",IF(OR(Q235&lt;=0,W235&lt;=0),"NM",Q235/W235))</f>
        <v/>
      </c>
      <c r="AH235" s="20" t="str">
        <f aca="false">IF(OR(NOT(ISNUMBER(Controls!$C$11)),Controls!$C$11&lt;1,Controls!$C$11&gt;5,Controls!$C$11&lt;&gt;INT(Controls!$C$11)),"",INDEX(AC235:AG235,1,Controls!$C$11))</f>
        <v/>
      </c>
      <c r="AI235" s="1" t="str">
        <f aca="false">IF(A235="","",IF(COUNTIFS($A$10:$A$309,A235)&lt;&gt;1,"Duplicate ID",IF(OR(B235&lt;&gt;Controls!$C$9,C235&lt;&gt;Controls!$C$10),"Other peer group",IF(OR(H235&lt;&gt;"Yes",G235="Excluded",G235="Adjacent",G235="Watchlist"),"Excluded",IF(OR(I235&lt;&gt;"Yes",D235="",E235="",J235="",K235="",L235="",X235="",Controls!$C$10="",Controls!$C$8="",Controls!$C$20="",Controls!$C$21="",M235&lt;&gt;Controls!$C$8,NOT(ISNUMBER(N235)),N235&lt;=0,N235&lt;&gt;Controls!$C$7,NOT(ISNUMBER(O235)),O235&gt;N235,AND(Controls!$C$11&gt;=4,OR(NOT(ISNUMBER(P235)),P235&lt;=N235)),AND(Controls!$C$11=2,T235&lt;&gt;0,Y235=""),AND(G235&lt;&gt;"Core",G235&lt;&gt;"Secondary")),"Review inputs / basis",IF(NOT(ISNUMBER(AH235)),"Missing / NM metric","Eligible"))))))</f>
        <v/>
      </c>
      <c r="AJ235" s="20" t="str">
        <f aca="false">IF(AND(AI235="Eligible",G235="Core"),AH235,"")</f>
        <v/>
      </c>
      <c r="AK235" s="20" t="str">
        <f aca="false">IF(AI235="Eligible",AH235,"")</f>
        <v/>
      </c>
      <c r="AL235" s="1" t="str">
        <f aca="false">IF(NOT(ISNUMBER(AJ235)),"",IF($A$6&lt;5,"Fewer than 5 core",IF(OR(AJ235&lt;$B$6-1.5*($D$6-$B$6),AJ235&gt;$D$6+1.5*($D$6-$B$6)),"Review outlier","Within IQR fences")))</f>
        <v/>
      </c>
      <c r="AM235" s="1"/>
      <c r="AN235" s="1"/>
      <c r="AO235" s="1"/>
      <c r="AP235" s="1"/>
    </row>
    <row r="236" customFormat="false" ht="24.75" hidden="false" customHeight="true" outlineLevel="0" collapsed="false">
      <c r="A236" s="15"/>
      <c r="B236" s="15"/>
      <c r="C236" s="15"/>
      <c r="D236" s="15"/>
      <c r="E236" s="15"/>
      <c r="F236" s="15"/>
      <c r="G236" s="15"/>
      <c r="H236" s="15"/>
      <c r="I236" s="15"/>
      <c r="J236" s="15"/>
      <c r="K236" s="15"/>
      <c r="L236" s="15"/>
      <c r="M236" s="15"/>
      <c r="N236" s="16"/>
      <c r="O236" s="16"/>
      <c r="P236" s="16"/>
      <c r="Q236" s="17"/>
      <c r="R236" s="17"/>
      <c r="S236" s="17"/>
      <c r="T236" s="17"/>
      <c r="U236" s="17"/>
      <c r="V236" s="17"/>
      <c r="W236" s="17"/>
      <c r="X236" s="17"/>
      <c r="Y236" s="17"/>
      <c r="Z236" s="7" t="str">
        <f aca="false">IF(COUNT(S236:T236)&lt;&gt;2,"",SUM(S236:T236))</f>
        <v/>
      </c>
      <c r="AA236" s="18" t="str">
        <f aca="false">IF(OR(NOT(ISNUMBER(Z236)),NOT(ISNUMBER(R236)),R236&lt;=0),"",Z236/R236)</f>
        <v/>
      </c>
      <c r="AB236" s="18" t="str">
        <f aca="false">IF(OR(COUNT(R236,V236)&lt;&gt;2,R236&lt;=0),"",V236/R236-1)</f>
        <v/>
      </c>
      <c r="AC236" s="19" t="str">
        <f aca="false">IF(COUNT(Q236,R236)&lt;&gt;2,"",IF(OR(Q236&lt;=0,R236&lt;=0),"NM",Q236/R236))</f>
        <v/>
      </c>
      <c r="AD236" s="19" t="str">
        <f aca="false">IF(COUNT(Q236,Z236)&lt;&gt;2,"",IF(OR(Q236&lt;=0,Z236&lt;=0),"NM",Q236/Z236))</f>
        <v/>
      </c>
      <c r="AE236" s="19" t="str">
        <f aca="false">IF(COUNT(Q236,U236)&lt;&gt;2,"",IF(OR(Q236&lt;=0,U236&lt;=0),"NM",Q236/U236))</f>
        <v/>
      </c>
      <c r="AF236" s="19" t="str">
        <f aca="false">IF(COUNT(Q236,V236)&lt;&gt;2,"",IF(OR(Q236&lt;=0,V236&lt;=0),"NM",Q236/V236))</f>
        <v/>
      </c>
      <c r="AG236" s="19" t="str">
        <f aca="false">IF(COUNT(Q236,W236)&lt;&gt;2,"",IF(OR(Q236&lt;=0,W236&lt;=0),"NM",Q236/W236))</f>
        <v/>
      </c>
      <c r="AH236" s="20" t="str">
        <f aca="false">IF(OR(NOT(ISNUMBER(Controls!$C$11)),Controls!$C$11&lt;1,Controls!$C$11&gt;5,Controls!$C$11&lt;&gt;INT(Controls!$C$11)),"",INDEX(AC236:AG236,1,Controls!$C$11))</f>
        <v/>
      </c>
      <c r="AI236" s="1" t="str">
        <f aca="false">IF(A236="","",IF(COUNTIFS($A$10:$A$309,A236)&lt;&gt;1,"Duplicate ID",IF(OR(B236&lt;&gt;Controls!$C$9,C236&lt;&gt;Controls!$C$10),"Other peer group",IF(OR(H236&lt;&gt;"Yes",G236="Excluded",G236="Adjacent",G236="Watchlist"),"Excluded",IF(OR(I236&lt;&gt;"Yes",D236="",E236="",J236="",K236="",L236="",X236="",Controls!$C$10="",Controls!$C$8="",Controls!$C$20="",Controls!$C$21="",M236&lt;&gt;Controls!$C$8,NOT(ISNUMBER(N236)),N236&lt;=0,N236&lt;&gt;Controls!$C$7,NOT(ISNUMBER(O236)),O236&gt;N236,AND(Controls!$C$11&gt;=4,OR(NOT(ISNUMBER(P236)),P236&lt;=N236)),AND(Controls!$C$11=2,T236&lt;&gt;0,Y236=""),AND(G236&lt;&gt;"Core",G236&lt;&gt;"Secondary")),"Review inputs / basis",IF(NOT(ISNUMBER(AH236)),"Missing / NM metric","Eligible"))))))</f>
        <v/>
      </c>
      <c r="AJ236" s="20" t="str">
        <f aca="false">IF(AND(AI236="Eligible",G236="Core"),AH236,"")</f>
        <v/>
      </c>
      <c r="AK236" s="20" t="str">
        <f aca="false">IF(AI236="Eligible",AH236,"")</f>
        <v/>
      </c>
      <c r="AL236" s="1" t="str">
        <f aca="false">IF(NOT(ISNUMBER(AJ236)),"",IF($A$6&lt;5,"Fewer than 5 core",IF(OR(AJ236&lt;$B$6-1.5*($D$6-$B$6),AJ236&gt;$D$6+1.5*($D$6-$B$6)),"Review outlier","Within IQR fences")))</f>
        <v/>
      </c>
      <c r="AM236" s="1"/>
      <c r="AN236" s="1"/>
      <c r="AO236" s="1"/>
      <c r="AP236" s="1"/>
    </row>
    <row r="237" customFormat="false" ht="24.75" hidden="false" customHeight="true" outlineLevel="0" collapsed="false">
      <c r="A237" s="15"/>
      <c r="B237" s="15"/>
      <c r="C237" s="15"/>
      <c r="D237" s="15"/>
      <c r="E237" s="15"/>
      <c r="F237" s="15"/>
      <c r="G237" s="15"/>
      <c r="H237" s="15"/>
      <c r="I237" s="15"/>
      <c r="J237" s="15"/>
      <c r="K237" s="15"/>
      <c r="L237" s="15"/>
      <c r="M237" s="15"/>
      <c r="N237" s="16"/>
      <c r="O237" s="16"/>
      <c r="P237" s="16"/>
      <c r="Q237" s="17"/>
      <c r="R237" s="17"/>
      <c r="S237" s="17"/>
      <c r="T237" s="17"/>
      <c r="U237" s="17"/>
      <c r="V237" s="17"/>
      <c r="W237" s="17"/>
      <c r="X237" s="17"/>
      <c r="Y237" s="17"/>
      <c r="Z237" s="7" t="str">
        <f aca="false">IF(COUNT(S237:T237)&lt;&gt;2,"",SUM(S237:T237))</f>
        <v/>
      </c>
      <c r="AA237" s="18" t="str">
        <f aca="false">IF(OR(NOT(ISNUMBER(Z237)),NOT(ISNUMBER(R237)),R237&lt;=0),"",Z237/R237)</f>
        <v/>
      </c>
      <c r="AB237" s="18" t="str">
        <f aca="false">IF(OR(COUNT(R237,V237)&lt;&gt;2,R237&lt;=0),"",V237/R237-1)</f>
        <v/>
      </c>
      <c r="AC237" s="19" t="str">
        <f aca="false">IF(COUNT(Q237,R237)&lt;&gt;2,"",IF(OR(Q237&lt;=0,R237&lt;=0),"NM",Q237/R237))</f>
        <v/>
      </c>
      <c r="AD237" s="19" t="str">
        <f aca="false">IF(COUNT(Q237,Z237)&lt;&gt;2,"",IF(OR(Q237&lt;=0,Z237&lt;=0),"NM",Q237/Z237))</f>
        <v/>
      </c>
      <c r="AE237" s="19" t="str">
        <f aca="false">IF(COUNT(Q237,U237)&lt;&gt;2,"",IF(OR(Q237&lt;=0,U237&lt;=0),"NM",Q237/U237))</f>
        <v/>
      </c>
      <c r="AF237" s="19" t="str">
        <f aca="false">IF(COUNT(Q237,V237)&lt;&gt;2,"",IF(OR(Q237&lt;=0,V237&lt;=0),"NM",Q237/V237))</f>
        <v/>
      </c>
      <c r="AG237" s="19" t="str">
        <f aca="false">IF(COUNT(Q237,W237)&lt;&gt;2,"",IF(OR(Q237&lt;=0,W237&lt;=0),"NM",Q237/W237))</f>
        <v/>
      </c>
      <c r="AH237" s="20" t="str">
        <f aca="false">IF(OR(NOT(ISNUMBER(Controls!$C$11)),Controls!$C$11&lt;1,Controls!$C$11&gt;5,Controls!$C$11&lt;&gt;INT(Controls!$C$11)),"",INDEX(AC237:AG237,1,Controls!$C$11))</f>
        <v/>
      </c>
      <c r="AI237" s="1" t="str">
        <f aca="false">IF(A237="","",IF(COUNTIFS($A$10:$A$309,A237)&lt;&gt;1,"Duplicate ID",IF(OR(B237&lt;&gt;Controls!$C$9,C237&lt;&gt;Controls!$C$10),"Other peer group",IF(OR(H237&lt;&gt;"Yes",G237="Excluded",G237="Adjacent",G237="Watchlist"),"Excluded",IF(OR(I237&lt;&gt;"Yes",D237="",E237="",J237="",K237="",L237="",X237="",Controls!$C$10="",Controls!$C$8="",Controls!$C$20="",Controls!$C$21="",M237&lt;&gt;Controls!$C$8,NOT(ISNUMBER(N237)),N237&lt;=0,N237&lt;&gt;Controls!$C$7,NOT(ISNUMBER(O237)),O237&gt;N237,AND(Controls!$C$11&gt;=4,OR(NOT(ISNUMBER(P237)),P237&lt;=N237)),AND(Controls!$C$11=2,T237&lt;&gt;0,Y237=""),AND(G237&lt;&gt;"Core",G237&lt;&gt;"Secondary")),"Review inputs / basis",IF(NOT(ISNUMBER(AH237)),"Missing / NM metric","Eligible"))))))</f>
        <v/>
      </c>
      <c r="AJ237" s="20" t="str">
        <f aca="false">IF(AND(AI237="Eligible",G237="Core"),AH237,"")</f>
        <v/>
      </c>
      <c r="AK237" s="20" t="str">
        <f aca="false">IF(AI237="Eligible",AH237,"")</f>
        <v/>
      </c>
      <c r="AL237" s="1" t="str">
        <f aca="false">IF(NOT(ISNUMBER(AJ237)),"",IF($A$6&lt;5,"Fewer than 5 core",IF(OR(AJ237&lt;$B$6-1.5*($D$6-$B$6),AJ237&gt;$D$6+1.5*($D$6-$B$6)),"Review outlier","Within IQR fences")))</f>
        <v/>
      </c>
      <c r="AM237" s="1"/>
      <c r="AN237" s="1"/>
      <c r="AO237" s="1"/>
      <c r="AP237" s="1"/>
    </row>
    <row r="238" customFormat="false" ht="24.75" hidden="false" customHeight="true" outlineLevel="0" collapsed="false">
      <c r="A238" s="15"/>
      <c r="B238" s="15"/>
      <c r="C238" s="15"/>
      <c r="D238" s="15"/>
      <c r="E238" s="15"/>
      <c r="F238" s="15"/>
      <c r="G238" s="15"/>
      <c r="H238" s="15"/>
      <c r="I238" s="15"/>
      <c r="J238" s="15"/>
      <c r="K238" s="15"/>
      <c r="L238" s="15"/>
      <c r="M238" s="15"/>
      <c r="N238" s="16"/>
      <c r="O238" s="16"/>
      <c r="P238" s="16"/>
      <c r="Q238" s="17"/>
      <c r="R238" s="17"/>
      <c r="S238" s="17"/>
      <c r="T238" s="17"/>
      <c r="U238" s="17"/>
      <c r="V238" s="17"/>
      <c r="W238" s="17"/>
      <c r="X238" s="17"/>
      <c r="Y238" s="17"/>
      <c r="Z238" s="7" t="str">
        <f aca="false">IF(COUNT(S238:T238)&lt;&gt;2,"",SUM(S238:T238))</f>
        <v/>
      </c>
      <c r="AA238" s="18" t="str">
        <f aca="false">IF(OR(NOT(ISNUMBER(Z238)),NOT(ISNUMBER(R238)),R238&lt;=0),"",Z238/R238)</f>
        <v/>
      </c>
      <c r="AB238" s="18" t="str">
        <f aca="false">IF(OR(COUNT(R238,V238)&lt;&gt;2,R238&lt;=0),"",V238/R238-1)</f>
        <v/>
      </c>
      <c r="AC238" s="19" t="str">
        <f aca="false">IF(COUNT(Q238,R238)&lt;&gt;2,"",IF(OR(Q238&lt;=0,R238&lt;=0),"NM",Q238/R238))</f>
        <v/>
      </c>
      <c r="AD238" s="19" t="str">
        <f aca="false">IF(COUNT(Q238,Z238)&lt;&gt;2,"",IF(OR(Q238&lt;=0,Z238&lt;=0),"NM",Q238/Z238))</f>
        <v/>
      </c>
      <c r="AE238" s="19" t="str">
        <f aca="false">IF(COUNT(Q238,U238)&lt;&gt;2,"",IF(OR(Q238&lt;=0,U238&lt;=0),"NM",Q238/U238))</f>
        <v/>
      </c>
      <c r="AF238" s="19" t="str">
        <f aca="false">IF(COUNT(Q238,V238)&lt;&gt;2,"",IF(OR(Q238&lt;=0,V238&lt;=0),"NM",Q238/V238))</f>
        <v/>
      </c>
      <c r="AG238" s="19" t="str">
        <f aca="false">IF(COUNT(Q238,W238)&lt;&gt;2,"",IF(OR(Q238&lt;=0,W238&lt;=0),"NM",Q238/W238))</f>
        <v/>
      </c>
      <c r="AH238" s="20" t="str">
        <f aca="false">IF(OR(NOT(ISNUMBER(Controls!$C$11)),Controls!$C$11&lt;1,Controls!$C$11&gt;5,Controls!$C$11&lt;&gt;INT(Controls!$C$11)),"",INDEX(AC238:AG238,1,Controls!$C$11))</f>
        <v/>
      </c>
      <c r="AI238" s="1" t="str">
        <f aca="false">IF(A238="","",IF(COUNTIFS($A$10:$A$309,A238)&lt;&gt;1,"Duplicate ID",IF(OR(B238&lt;&gt;Controls!$C$9,C238&lt;&gt;Controls!$C$10),"Other peer group",IF(OR(H238&lt;&gt;"Yes",G238="Excluded",G238="Adjacent",G238="Watchlist"),"Excluded",IF(OR(I238&lt;&gt;"Yes",D238="",E238="",J238="",K238="",L238="",X238="",Controls!$C$10="",Controls!$C$8="",Controls!$C$20="",Controls!$C$21="",M238&lt;&gt;Controls!$C$8,NOT(ISNUMBER(N238)),N238&lt;=0,N238&lt;&gt;Controls!$C$7,NOT(ISNUMBER(O238)),O238&gt;N238,AND(Controls!$C$11&gt;=4,OR(NOT(ISNUMBER(P238)),P238&lt;=N238)),AND(Controls!$C$11=2,T238&lt;&gt;0,Y238=""),AND(G238&lt;&gt;"Core",G238&lt;&gt;"Secondary")),"Review inputs / basis",IF(NOT(ISNUMBER(AH238)),"Missing / NM metric","Eligible"))))))</f>
        <v/>
      </c>
      <c r="AJ238" s="20" t="str">
        <f aca="false">IF(AND(AI238="Eligible",G238="Core"),AH238,"")</f>
        <v/>
      </c>
      <c r="AK238" s="20" t="str">
        <f aca="false">IF(AI238="Eligible",AH238,"")</f>
        <v/>
      </c>
      <c r="AL238" s="1" t="str">
        <f aca="false">IF(NOT(ISNUMBER(AJ238)),"",IF($A$6&lt;5,"Fewer than 5 core",IF(OR(AJ238&lt;$B$6-1.5*($D$6-$B$6),AJ238&gt;$D$6+1.5*($D$6-$B$6)),"Review outlier","Within IQR fences")))</f>
        <v/>
      </c>
      <c r="AM238" s="1"/>
      <c r="AN238" s="1"/>
      <c r="AO238" s="1"/>
      <c r="AP238" s="1"/>
    </row>
    <row r="239" customFormat="false" ht="24.75" hidden="false" customHeight="true" outlineLevel="0" collapsed="false">
      <c r="A239" s="15"/>
      <c r="B239" s="15"/>
      <c r="C239" s="15"/>
      <c r="D239" s="15"/>
      <c r="E239" s="15"/>
      <c r="F239" s="15"/>
      <c r="G239" s="15"/>
      <c r="H239" s="15"/>
      <c r="I239" s="15"/>
      <c r="J239" s="15"/>
      <c r="K239" s="15"/>
      <c r="L239" s="15"/>
      <c r="M239" s="15"/>
      <c r="N239" s="16"/>
      <c r="O239" s="16"/>
      <c r="P239" s="16"/>
      <c r="Q239" s="17"/>
      <c r="R239" s="17"/>
      <c r="S239" s="17"/>
      <c r="T239" s="17"/>
      <c r="U239" s="17"/>
      <c r="V239" s="17"/>
      <c r="W239" s="17"/>
      <c r="X239" s="17"/>
      <c r="Y239" s="17"/>
      <c r="Z239" s="7" t="str">
        <f aca="false">IF(COUNT(S239:T239)&lt;&gt;2,"",SUM(S239:T239))</f>
        <v/>
      </c>
      <c r="AA239" s="18" t="str">
        <f aca="false">IF(OR(NOT(ISNUMBER(Z239)),NOT(ISNUMBER(R239)),R239&lt;=0),"",Z239/R239)</f>
        <v/>
      </c>
      <c r="AB239" s="18" t="str">
        <f aca="false">IF(OR(COUNT(R239,V239)&lt;&gt;2,R239&lt;=0),"",V239/R239-1)</f>
        <v/>
      </c>
      <c r="AC239" s="19" t="str">
        <f aca="false">IF(COUNT(Q239,R239)&lt;&gt;2,"",IF(OR(Q239&lt;=0,R239&lt;=0),"NM",Q239/R239))</f>
        <v/>
      </c>
      <c r="AD239" s="19" t="str">
        <f aca="false">IF(COUNT(Q239,Z239)&lt;&gt;2,"",IF(OR(Q239&lt;=0,Z239&lt;=0),"NM",Q239/Z239))</f>
        <v/>
      </c>
      <c r="AE239" s="19" t="str">
        <f aca="false">IF(COUNT(Q239,U239)&lt;&gt;2,"",IF(OR(Q239&lt;=0,U239&lt;=0),"NM",Q239/U239))</f>
        <v/>
      </c>
      <c r="AF239" s="19" t="str">
        <f aca="false">IF(COUNT(Q239,V239)&lt;&gt;2,"",IF(OR(Q239&lt;=0,V239&lt;=0),"NM",Q239/V239))</f>
        <v/>
      </c>
      <c r="AG239" s="19" t="str">
        <f aca="false">IF(COUNT(Q239,W239)&lt;&gt;2,"",IF(OR(Q239&lt;=0,W239&lt;=0),"NM",Q239/W239))</f>
        <v/>
      </c>
      <c r="AH239" s="20" t="str">
        <f aca="false">IF(OR(NOT(ISNUMBER(Controls!$C$11)),Controls!$C$11&lt;1,Controls!$C$11&gt;5,Controls!$C$11&lt;&gt;INT(Controls!$C$11)),"",INDEX(AC239:AG239,1,Controls!$C$11))</f>
        <v/>
      </c>
      <c r="AI239" s="1" t="str">
        <f aca="false">IF(A239="","",IF(COUNTIFS($A$10:$A$309,A239)&lt;&gt;1,"Duplicate ID",IF(OR(B239&lt;&gt;Controls!$C$9,C239&lt;&gt;Controls!$C$10),"Other peer group",IF(OR(H239&lt;&gt;"Yes",G239="Excluded",G239="Adjacent",G239="Watchlist"),"Excluded",IF(OR(I239&lt;&gt;"Yes",D239="",E239="",J239="",K239="",L239="",X239="",Controls!$C$10="",Controls!$C$8="",Controls!$C$20="",Controls!$C$21="",M239&lt;&gt;Controls!$C$8,NOT(ISNUMBER(N239)),N239&lt;=0,N239&lt;&gt;Controls!$C$7,NOT(ISNUMBER(O239)),O239&gt;N239,AND(Controls!$C$11&gt;=4,OR(NOT(ISNUMBER(P239)),P239&lt;=N239)),AND(Controls!$C$11=2,T239&lt;&gt;0,Y239=""),AND(G239&lt;&gt;"Core",G239&lt;&gt;"Secondary")),"Review inputs / basis",IF(NOT(ISNUMBER(AH239)),"Missing / NM metric","Eligible"))))))</f>
        <v/>
      </c>
      <c r="AJ239" s="20" t="str">
        <f aca="false">IF(AND(AI239="Eligible",G239="Core"),AH239,"")</f>
        <v/>
      </c>
      <c r="AK239" s="20" t="str">
        <f aca="false">IF(AI239="Eligible",AH239,"")</f>
        <v/>
      </c>
      <c r="AL239" s="1" t="str">
        <f aca="false">IF(NOT(ISNUMBER(AJ239)),"",IF($A$6&lt;5,"Fewer than 5 core",IF(OR(AJ239&lt;$B$6-1.5*($D$6-$B$6),AJ239&gt;$D$6+1.5*($D$6-$B$6)),"Review outlier","Within IQR fences")))</f>
        <v/>
      </c>
      <c r="AM239" s="1"/>
      <c r="AN239" s="1"/>
      <c r="AO239" s="1"/>
      <c r="AP239" s="1"/>
    </row>
    <row r="240" customFormat="false" ht="24.75" hidden="false" customHeight="true" outlineLevel="0" collapsed="false">
      <c r="A240" s="15"/>
      <c r="B240" s="15"/>
      <c r="C240" s="15"/>
      <c r="D240" s="15"/>
      <c r="E240" s="15"/>
      <c r="F240" s="15"/>
      <c r="G240" s="15"/>
      <c r="H240" s="15"/>
      <c r="I240" s="15"/>
      <c r="J240" s="15"/>
      <c r="K240" s="15"/>
      <c r="L240" s="15"/>
      <c r="M240" s="15"/>
      <c r="N240" s="16"/>
      <c r="O240" s="16"/>
      <c r="P240" s="16"/>
      <c r="Q240" s="17"/>
      <c r="R240" s="17"/>
      <c r="S240" s="17"/>
      <c r="T240" s="17"/>
      <c r="U240" s="17"/>
      <c r="V240" s="17"/>
      <c r="W240" s="17"/>
      <c r="X240" s="17"/>
      <c r="Y240" s="17"/>
      <c r="Z240" s="7" t="str">
        <f aca="false">IF(COUNT(S240:T240)&lt;&gt;2,"",SUM(S240:T240))</f>
        <v/>
      </c>
      <c r="AA240" s="18" t="str">
        <f aca="false">IF(OR(NOT(ISNUMBER(Z240)),NOT(ISNUMBER(R240)),R240&lt;=0),"",Z240/R240)</f>
        <v/>
      </c>
      <c r="AB240" s="18" t="str">
        <f aca="false">IF(OR(COUNT(R240,V240)&lt;&gt;2,R240&lt;=0),"",V240/R240-1)</f>
        <v/>
      </c>
      <c r="AC240" s="19" t="str">
        <f aca="false">IF(COUNT(Q240,R240)&lt;&gt;2,"",IF(OR(Q240&lt;=0,R240&lt;=0),"NM",Q240/R240))</f>
        <v/>
      </c>
      <c r="AD240" s="19" t="str">
        <f aca="false">IF(COUNT(Q240,Z240)&lt;&gt;2,"",IF(OR(Q240&lt;=0,Z240&lt;=0),"NM",Q240/Z240))</f>
        <v/>
      </c>
      <c r="AE240" s="19" t="str">
        <f aca="false">IF(COUNT(Q240,U240)&lt;&gt;2,"",IF(OR(Q240&lt;=0,U240&lt;=0),"NM",Q240/U240))</f>
        <v/>
      </c>
      <c r="AF240" s="19" t="str">
        <f aca="false">IF(COUNT(Q240,V240)&lt;&gt;2,"",IF(OR(Q240&lt;=0,V240&lt;=0),"NM",Q240/V240))</f>
        <v/>
      </c>
      <c r="AG240" s="19" t="str">
        <f aca="false">IF(COUNT(Q240,W240)&lt;&gt;2,"",IF(OR(Q240&lt;=0,W240&lt;=0),"NM",Q240/W240))</f>
        <v/>
      </c>
      <c r="AH240" s="20" t="str">
        <f aca="false">IF(OR(NOT(ISNUMBER(Controls!$C$11)),Controls!$C$11&lt;1,Controls!$C$11&gt;5,Controls!$C$11&lt;&gt;INT(Controls!$C$11)),"",INDEX(AC240:AG240,1,Controls!$C$11))</f>
        <v/>
      </c>
      <c r="AI240" s="1" t="str">
        <f aca="false">IF(A240="","",IF(COUNTIFS($A$10:$A$309,A240)&lt;&gt;1,"Duplicate ID",IF(OR(B240&lt;&gt;Controls!$C$9,C240&lt;&gt;Controls!$C$10),"Other peer group",IF(OR(H240&lt;&gt;"Yes",G240="Excluded",G240="Adjacent",G240="Watchlist"),"Excluded",IF(OR(I240&lt;&gt;"Yes",D240="",E240="",J240="",K240="",L240="",X240="",Controls!$C$10="",Controls!$C$8="",Controls!$C$20="",Controls!$C$21="",M240&lt;&gt;Controls!$C$8,NOT(ISNUMBER(N240)),N240&lt;=0,N240&lt;&gt;Controls!$C$7,NOT(ISNUMBER(O240)),O240&gt;N240,AND(Controls!$C$11&gt;=4,OR(NOT(ISNUMBER(P240)),P240&lt;=N240)),AND(Controls!$C$11=2,T240&lt;&gt;0,Y240=""),AND(G240&lt;&gt;"Core",G240&lt;&gt;"Secondary")),"Review inputs / basis",IF(NOT(ISNUMBER(AH240)),"Missing / NM metric","Eligible"))))))</f>
        <v/>
      </c>
      <c r="AJ240" s="20" t="str">
        <f aca="false">IF(AND(AI240="Eligible",G240="Core"),AH240,"")</f>
        <v/>
      </c>
      <c r="AK240" s="20" t="str">
        <f aca="false">IF(AI240="Eligible",AH240,"")</f>
        <v/>
      </c>
      <c r="AL240" s="1" t="str">
        <f aca="false">IF(NOT(ISNUMBER(AJ240)),"",IF($A$6&lt;5,"Fewer than 5 core",IF(OR(AJ240&lt;$B$6-1.5*($D$6-$B$6),AJ240&gt;$D$6+1.5*($D$6-$B$6)),"Review outlier","Within IQR fences")))</f>
        <v/>
      </c>
      <c r="AM240" s="1"/>
      <c r="AN240" s="1"/>
      <c r="AO240" s="1"/>
      <c r="AP240" s="1"/>
    </row>
    <row r="241" customFormat="false" ht="24.75" hidden="false" customHeight="true" outlineLevel="0" collapsed="false">
      <c r="A241" s="15"/>
      <c r="B241" s="15"/>
      <c r="C241" s="15"/>
      <c r="D241" s="15"/>
      <c r="E241" s="15"/>
      <c r="F241" s="15"/>
      <c r="G241" s="15"/>
      <c r="H241" s="15"/>
      <c r="I241" s="15"/>
      <c r="J241" s="15"/>
      <c r="K241" s="15"/>
      <c r="L241" s="15"/>
      <c r="M241" s="15"/>
      <c r="N241" s="16"/>
      <c r="O241" s="16"/>
      <c r="P241" s="16"/>
      <c r="Q241" s="17"/>
      <c r="R241" s="17"/>
      <c r="S241" s="17"/>
      <c r="T241" s="17"/>
      <c r="U241" s="17"/>
      <c r="V241" s="17"/>
      <c r="W241" s="17"/>
      <c r="X241" s="17"/>
      <c r="Y241" s="17"/>
      <c r="Z241" s="7" t="str">
        <f aca="false">IF(COUNT(S241:T241)&lt;&gt;2,"",SUM(S241:T241))</f>
        <v/>
      </c>
      <c r="AA241" s="18" t="str">
        <f aca="false">IF(OR(NOT(ISNUMBER(Z241)),NOT(ISNUMBER(R241)),R241&lt;=0),"",Z241/R241)</f>
        <v/>
      </c>
      <c r="AB241" s="18" t="str">
        <f aca="false">IF(OR(COUNT(R241,V241)&lt;&gt;2,R241&lt;=0),"",V241/R241-1)</f>
        <v/>
      </c>
      <c r="AC241" s="19" t="str">
        <f aca="false">IF(COUNT(Q241,R241)&lt;&gt;2,"",IF(OR(Q241&lt;=0,R241&lt;=0),"NM",Q241/R241))</f>
        <v/>
      </c>
      <c r="AD241" s="19" t="str">
        <f aca="false">IF(COUNT(Q241,Z241)&lt;&gt;2,"",IF(OR(Q241&lt;=0,Z241&lt;=0),"NM",Q241/Z241))</f>
        <v/>
      </c>
      <c r="AE241" s="19" t="str">
        <f aca="false">IF(COUNT(Q241,U241)&lt;&gt;2,"",IF(OR(Q241&lt;=0,U241&lt;=0),"NM",Q241/U241))</f>
        <v/>
      </c>
      <c r="AF241" s="19" t="str">
        <f aca="false">IF(COUNT(Q241,V241)&lt;&gt;2,"",IF(OR(Q241&lt;=0,V241&lt;=0),"NM",Q241/V241))</f>
        <v/>
      </c>
      <c r="AG241" s="19" t="str">
        <f aca="false">IF(COUNT(Q241,W241)&lt;&gt;2,"",IF(OR(Q241&lt;=0,W241&lt;=0),"NM",Q241/W241))</f>
        <v/>
      </c>
      <c r="AH241" s="20" t="str">
        <f aca="false">IF(OR(NOT(ISNUMBER(Controls!$C$11)),Controls!$C$11&lt;1,Controls!$C$11&gt;5,Controls!$C$11&lt;&gt;INT(Controls!$C$11)),"",INDEX(AC241:AG241,1,Controls!$C$11))</f>
        <v/>
      </c>
      <c r="AI241" s="1" t="str">
        <f aca="false">IF(A241="","",IF(COUNTIFS($A$10:$A$309,A241)&lt;&gt;1,"Duplicate ID",IF(OR(B241&lt;&gt;Controls!$C$9,C241&lt;&gt;Controls!$C$10),"Other peer group",IF(OR(H241&lt;&gt;"Yes",G241="Excluded",G241="Adjacent",G241="Watchlist"),"Excluded",IF(OR(I241&lt;&gt;"Yes",D241="",E241="",J241="",K241="",L241="",X241="",Controls!$C$10="",Controls!$C$8="",Controls!$C$20="",Controls!$C$21="",M241&lt;&gt;Controls!$C$8,NOT(ISNUMBER(N241)),N241&lt;=0,N241&lt;&gt;Controls!$C$7,NOT(ISNUMBER(O241)),O241&gt;N241,AND(Controls!$C$11&gt;=4,OR(NOT(ISNUMBER(P241)),P241&lt;=N241)),AND(Controls!$C$11=2,T241&lt;&gt;0,Y241=""),AND(G241&lt;&gt;"Core",G241&lt;&gt;"Secondary")),"Review inputs / basis",IF(NOT(ISNUMBER(AH241)),"Missing / NM metric","Eligible"))))))</f>
        <v/>
      </c>
      <c r="AJ241" s="20" t="str">
        <f aca="false">IF(AND(AI241="Eligible",G241="Core"),AH241,"")</f>
        <v/>
      </c>
      <c r="AK241" s="20" t="str">
        <f aca="false">IF(AI241="Eligible",AH241,"")</f>
        <v/>
      </c>
      <c r="AL241" s="1" t="str">
        <f aca="false">IF(NOT(ISNUMBER(AJ241)),"",IF($A$6&lt;5,"Fewer than 5 core",IF(OR(AJ241&lt;$B$6-1.5*($D$6-$B$6),AJ241&gt;$D$6+1.5*($D$6-$B$6)),"Review outlier","Within IQR fences")))</f>
        <v/>
      </c>
      <c r="AM241" s="1"/>
      <c r="AN241" s="1"/>
      <c r="AO241" s="1"/>
      <c r="AP241" s="1"/>
    </row>
    <row r="242" customFormat="false" ht="24.75" hidden="false" customHeight="true" outlineLevel="0" collapsed="false">
      <c r="A242" s="15"/>
      <c r="B242" s="15"/>
      <c r="C242" s="15"/>
      <c r="D242" s="15"/>
      <c r="E242" s="15"/>
      <c r="F242" s="15"/>
      <c r="G242" s="15"/>
      <c r="H242" s="15"/>
      <c r="I242" s="15"/>
      <c r="J242" s="15"/>
      <c r="K242" s="15"/>
      <c r="L242" s="15"/>
      <c r="M242" s="15"/>
      <c r="N242" s="16"/>
      <c r="O242" s="16"/>
      <c r="P242" s="16"/>
      <c r="Q242" s="17"/>
      <c r="R242" s="17"/>
      <c r="S242" s="17"/>
      <c r="T242" s="17"/>
      <c r="U242" s="17"/>
      <c r="V242" s="17"/>
      <c r="W242" s="17"/>
      <c r="X242" s="17"/>
      <c r="Y242" s="17"/>
      <c r="Z242" s="7" t="str">
        <f aca="false">IF(COUNT(S242:T242)&lt;&gt;2,"",SUM(S242:T242))</f>
        <v/>
      </c>
      <c r="AA242" s="18" t="str">
        <f aca="false">IF(OR(NOT(ISNUMBER(Z242)),NOT(ISNUMBER(R242)),R242&lt;=0),"",Z242/R242)</f>
        <v/>
      </c>
      <c r="AB242" s="18" t="str">
        <f aca="false">IF(OR(COUNT(R242,V242)&lt;&gt;2,R242&lt;=0),"",V242/R242-1)</f>
        <v/>
      </c>
      <c r="AC242" s="19" t="str">
        <f aca="false">IF(COUNT(Q242,R242)&lt;&gt;2,"",IF(OR(Q242&lt;=0,R242&lt;=0),"NM",Q242/R242))</f>
        <v/>
      </c>
      <c r="AD242" s="19" t="str">
        <f aca="false">IF(COUNT(Q242,Z242)&lt;&gt;2,"",IF(OR(Q242&lt;=0,Z242&lt;=0),"NM",Q242/Z242))</f>
        <v/>
      </c>
      <c r="AE242" s="19" t="str">
        <f aca="false">IF(COUNT(Q242,U242)&lt;&gt;2,"",IF(OR(Q242&lt;=0,U242&lt;=0),"NM",Q242/U242))</f>
        <v/>
      </c>
      <c r="AF242" s="19" t="str">
        <f aca="false">IF(COUNT(Q242,V242)&lt;&gt;2,"",IF(OR(Q242&lt;=0,V242&lt;=0),"NM",Q242/V242))</f>
        <v/>
      </c>
      <c r="AG242" s="19" t="str">
        <f aca="false">IF(COUNT(Q242,W242)&lt;&gt;2,"",IF(OR(Q242&lt;=0,W242&lt;=0),"NM",Q242/W242))</f>
        <v/>
      </c>
      <c r="AH242" s="20" t="str">
        <f aca="false">IF(OR(NOT(ISNUMBER(Controls!$C$11)),Controls!$C$11&lt;1,Controls!$C$11&gt;5,Controls!$C$11&lt;&gt;INT(Controls!$C$11)),"",INDEX(AC242:AG242,1,Controls!$C$11))</f>
        <v/>
      </c>
      <c r="AI242" s="1" t="str">
        <f aca="false">IF(A242="","",IF(COUNTIFS($A$10:$A$309,A242)&lt;&gt;1,"Duplicate ID",IF(OR(B242&lt;&gt;Controls!$C$9,C242&lt;&gt;Controls!$C$10),"Other peer group",IF(OR(H242&lt;&gt;"Yes",G242="Excluded",G242="Adjacent",G242="Watchlist"),"Excluded",IF(OR(I242&lt;&gt;"Yes",D242="",E242="",J242="",K242="",L242="",X242="",Controls!$C$10="",Controls!$C$8="",Controls!$C$20="",Controls!$C$21="",M242&lt;&gt;Controls!$C$8,NOT(ISNUMBER(N242)),N242&lt;=0,N242&lt;&gt;Controls!$C$7,NOT(ISNUMBER(O242)),O242&gt;N242,AND(Controls!$C$11&gt;=4,OR(NOT(ISNUMBER(P242)),P242&lt;=N242)),AND(Controls!$C$11=2,T242&lt;&gt;0,Y242=""),AND(G242&lt;&gt;"Core",G242&lt;&gt;"Secondary")),"Review inputs / basis",IF(NOT(ISNUMBER(AH242)),"Missing / NM metric","Eligible"))))))</f>
        <v/>
      </c>
      <c r="AJ242" s="20" t="str">
        <f aca="false">IF(AND(AI242="Eligible",G242="Core"),AH242,"")</f>
        <v/>
      </c>
      <c r="AK242" s="20" t="str">
        <f aca="false">IF(AI242="Eligible",AH242,"")</f>
        <v/>
      </c>
      <c r="AL242" s="1" t="str">
        <f aca="false">IF(NOT(ISNUMBER(AJ242)),"",IF($A$6&lt;5,"Fewer than 5 core",IF(OR(AJ242&lt;$B$6-1.5*($D$6-$B$6),AJ242&gt;$D$6+1.5*($D$6-$B$6)),"Review outlier","Within IQR fences")))</f>
        <v/>
      </c>
      <c r="AM242" s="1"/>
      <c r="AN242" s="1"/>
      <c r="AO242" s="1"/>
      <c r="AP242" s="1"/>
    </row>
    <row r="243" customFormat="false" ht="24.75" hidden="false" customHeight="true" outlineLevel="0" collapsed="false">
      <c r="A243" s="15"/>
      <c r="B243" s="15"/>
      <c r="C243" s="15"/>
      <c r="D243" s="15"/>
      <c r="E243" s="15"/>
      <c r="F243" s="15"/>
      <c r="G243" s="15"/>
      <c r="H243" s="15"/>
      <c r="I243" s="15"/>
      <c r="J243" s="15"/>
      <c r="K243" s="15"/>
      <c r="L243" s="15"/>
      <c r="M243" s="15"/>
      <c r="N243" s="16"/>
      <c r="O243" s="16"/>
      <c r="P243" s="16"/>
      <c r="Q243" s="17"/>
      <c r="R243" s="17"/>
      <c r="S243" s="17"/>
      <c r="T243" s="17"/>
      <c r="U243" s="17"/>
      <c r="V243" s="17"/>
      <c r="W243" s="17"/>
      <c r="X243" s="17"/>
      <c r="Y243" s="17"/>
      <c r="Z243" s="7" t="str">
        <f aca="false">IF(COUNT(S243:T243)&lt;&gt;2,"",SUM(S243:T243))</f>
        <v/>
      </c>
      <c r="AA243" s="18" t="str">
        <f aca="false">IF(OR(NOT(ISNUMBER(Z243)),NOT(ISNUMBER(R243)),R243&lt;=0),"",Z243/R243)</f>
        <v/>
      </c>
      <c r="AB243" s="18" t="str">
        <f aca="false">IF(OR(COUNT(R243,V243)&lt;&gt;2,R243&lt;=0),"",V243/R243-1)</f>
        <v/>
      </c>
      <c r="AC243" s="19" t="str">
        <f aca="false">IF(COUNT(Q243,R243)&lt;&gt;2,"",IF(OR(Q243&lt;=0,R243&lt;=0),"NM",Q243/R243))</f>
        <v/>
      </c>
      <c r="AD243" s="19" t="str">
        <f aca="false">IF(COUNT(Q243,Z243)&lt;&gt;2,"",IF(OR(Q243&lt;=0,Z243&lt;=0),"NM",Q243/Z243))</f>
        <v/>
      </c>
      <c r="AE243" s="19" t="str">
        <f aca="false">IF(COUNT(Q243,U243)&lt;&gt;2,"",IF(OR(Q243&lt;=0,U243&lt;=0),"NM",Q243/U243))</f>
        <v/>
      </c>
      <c r="AF243" s="19" t="str">
        <f aca="false">IF(COUNT(Q243,V243)&lt;&gt;2,"",IF(OR(Q243&lt;=0,V243&lt;=0),"NM",Q243/V243))</f>
        <v/>
      </c>
      <c r="AG243" s="19" t="str">
        <f aca="false">IF(COUNT(Q243,W243)&lt;&gt;2,"",IF(OR(Q243&lt;=0,W243&lt;=0),"NM",Q243/W243))</f>
        <v/>
      </c>
      <c r="AH243" s="20" t="str">
        <f aca="false">IF(OR(NOT(ISNUMBER(Controls!$C$11)),Controls!$C$11&lt;1,Controls!$C$11&gt;5,Controls!$C$11&lt;&gt;INT(Controls!$C$11)),"",INDEX(AC243:AG243,1,Controls!$C$11))</f>
        <v/>
      </c>
      <c r="AI243" s="1" t="str">
        <f aca="false">IF(A243="","",IF(COUNTIFS($A$10:$A$309,A243)&lt;&gt;1,"Duplicate ID",IF(OR(B243&lt;&gt;Controls!$C$9,C243&lt;&gt;Controls!$C$10),"Other peer group",IF(OR(H243&lt;&gt;"Yes",G243="Excluded",G243="Adjacent",G243="Watchlist"),"Excluded",IF(OR(I243&lt;&gt;"Yes",D243="",E243="",J243="",K243="",L243="",X243="",Controls!$C$10="",Controls!$C$8="",Controls!$C$20="",Controls!$C$21="",M243&lt;&gt;Controls!$C$8,NOT(ISNUMBER(N243)),N243&lt;=0,N243&lt;&gt;Controls!$C$7,NOT(ISNUMBER(O243)),O243&gt;N243,AND(Controls!$C$11&gt;=4,OR(NOT(ISNUMBER(P243)),P243&lt;=N243)),AND(Controls!$C$11=2,T243&lt;&gt;0,Y243=""),AND(G243&lt;&gt;"Core",G243&lt;&gt;"Secondary")),"Review inputs / basis",IF(NOT(ISNUMBER(AH243)),"Missing / NM metric","Eligible"))))))</f>
        <v/>
      </c>
      <c r="AJ243" s="20" t="str">
        <f aca="false">IF(AND(AI243="Eligible",G243="Core"),AH243,"")</f>
        <v/>
      </c>
      <c r="AK243" s="20" t="str">
        <f aca="false">IF(AI243="Eligible",AH243,"")</f>
        <v/>
      </c>
      <c r="AL243" s="1" t="str">
        <f aca="false">IF(NOT(ISNUMBER(AJ243)),"",IF($A$6&lt;5,"Fewer than 5 core",IF(OR(AJ243&lt;$B$6-1.5*($D$6-$B$6),AJ243&gt;$D$6+1.5*($D$6-$B$6)),"Review outlier","Within IQR fences")))</f>
        <v/>
      </c>
      <c r="AM243" s="1"/>
      <c r="AN243" s="1"/>
      <c r="AO243" s="1"/>
      <c r="AP243" s="1"/>
    </row>
    <row r="244" customFormat="false" ht="24.75" hidden="false" customHeight="true" outlineLevel="0" collapsed="false">
      <c r="A244" s="15"/>
      <c r="B244" s="15"/>
      <c r="C244" s="15"/>
      <c r="D244" s="15"/>
      <c r="E244" s="15"/>
      <c r="F244" s="15"/>
      <c r="G244" s="15"/>
      <c r="H244" s="15"/>
      <c r="I244" s="15"/>
      <c r="J244" s="15"/>
      <c r="K244" s="15"/>
      <c r="L244" s="15"/>
      <c r="M244" s="15"/>
      <c r="N244" s="16"/>
      <c r="O244" s="16"/>
      <c r="P244" s="16"/>
      <c r="Q244" s="17"/>
      <c r="R244" s="17"/>
      <c r="S244" s="17"/>
      <c r="T244" s="17"/>
      <c r="U244" s="17"/>
      <c r="V244" s="17"/>
      <c r="W244" s="17"/>
      <c r="X244" s="17"/>
      <c r="Y244" s="17"/>
      <c r="Z244" s="7" t="str">
        <f aca="false">IF(COUNT(S244:T244)&lt;&gt;2,"",SUM(S244:T244))</f>
        <v/>
      </c>
      <c r="AA244" s="18" t="str">
        <f aca="false">IF(OR(NOT(ISNUMBER(Z244)),NOT(ISNUMBER(R244)),R244&lt;=0),"",Z244/R244)</f>
        <v/>
      </c>
      <c r="AB244" s="18" t="str">
        <f aca="false">IF(OR(COUNT(R244,V244)&lt;&gt;2,R244&lt;=0),"",V244/R244-1)</f>
        <v/>
      </c>
      <c r="AC244" s="19" t="str">
        <f aca="false">IF(COUNT(Q244,R244)&lt;&gt;2,"",IF(OR(Q244&lt;=0,R244&lt;=0),"NM",Q244/R244))</f>
        <v/>
      </c>
      <c r="AD244" s="19" t="str">
        <f aca="false">IF(COUNT(Q244,Z244)&lt;&gt;2,"",IF(OR(Q244&lt;=0,Z244&lt;=0),"NM",Q244/Z244))</f>
        <v/>
      </c>
      <c r="AE244" s="19" t="str">
        <f aca="false">IF(COUNT(Q244,U244)&lt;&gt;2,"",IF(OR(Q244&lt;=0,U244&lt;=0),"NM",Q244/U244))</f>
        <v/>
      </c>
      <c r="AF244" s="19" t="str">
        <f aca="false">IF(COUNT(Q244,V244)&lt;&gt;2,"",IF(OR(Q244&lt;=0,V244&lt;=0),"NM",Q244/V244))</f>
        <v/>
      </c>
      <c r="AG244" s="19" t="str">
        <f aca="false">IF(COUNT(Q244,W244)&lt;&gt;2,"",IF(OR(Q244&lt;=0,W244&lt;=0),"NM",Q244/W244))</f>
        <v/>
      </c>
      <c r="AH244" s="20" t="str">
        <f aca="false">IF(OR(NOT(ISNUMBER(Controls!$C$11)),Controls!$C$11&lt;1,Controls!$C$11&gt;5,Controls!$C$11&lt;&gt;INT(Controls!$C$11)),"",INDEX(AC244:AG244,1,Controls!$C$11))</f>
        <v/>
      </c>
      <c r="AI244" s="1" t="str">
        <f aca="false">IF(A244="","",IF(COUNTIFS($A$10:$A$309,A244)&lt;&gt;1,"Duplicate ID",IF(OR(B244&lt;&gt;Controls!$C$9,C244&lt;&gt;Controls!$C$10),"Other peer group",IF(OR(H244&lt;&gt;"Yes",G244="Excluded",G244="Adjacent",G244="Watchlist"),"Excluded",IF(OR(I244&lt;&gt;"Yes",D244="",E244="",J244="",K244="",L244="",X244="",Controls!$C$10="",Controls!$C$8="",Controls!$C$20="",Controls!$C$21="",M244&lt;&gt;Controls!$C$8,NOT(ISNUMBER(N244)),N244&lt;=0,N244&lt;&gt;Controls!$C$7,NOT(ISNUMBER(O244)),O244&gt;N244,AND(Controls!$C$11&gt;=4,OR(NOT(ISNUMBER(P244)),P244&lt;=N244)),AND(Controls!$C$11=2,T244&lt;&gt;0,Y244=""),AND(G244&lt;&gt;"Core",G244&lt;&gt;"Secondary")),"Review inputs / basis",IF(NOT(ISNUMBER(AH244)),"Missing / NM metric","Eligible"))))))</f>
        <v/>
      </c>
      <c r="AJ244" s="20" t="str">
        <f aca="false">IF(AND(AI244="Eligible",G244="Core"),AH244,"")</f>
        <v/>
      </c>
      <c r="AK244" s="20" t="str">
        <f aca="false">IF(AI244="Eligible",AH244,"")</f>
        <v/>
      </c>
      <c r="AL244" s="1" t="str">
        <f aca="false">IF(NOT(ISNUMBER(AJ244)),"",IF($A$6&lt;5,"Fewer than 5 core",IF(OR(AJ244&lt;$B$6-1.5*($D$6-$B$6),AJ244&gt;$D$6+1.5*($D$6-$B$6)),"Review outlier","Within IQR fences")))</f>
        <v/>
      </c>
      <c r="AM244" s="1"/>
      <c r="AN244" s="1"/>
      <c r="AO244" s="1"/>
      <c r="AP244" s="1"/>
    </row>
    <row r="245" customFormat="false" ht="24.75" hidden="false" customHeight="true" outlineLevel="0" collapsed="false">
      <c r="A245" s="15"/>
      <c r="B245" s="15"/>
      <c r="C245" s="15"/>
      <c r="D245" s="15"/>
      <c r="E245" s="15"/>
      <c r="F245" s="15"/>
      <c r="G245" s="15"/>
      <c r="H245" s="15"/>
      <c r="I245" s="15"/>
      <c r="J245" s="15"/>
      <c r="K245" s="15"/>
      <c r="L245" s="15"/>
      <c r="M245" s="15"/>
      <c r="N245" s="16"/>
      <c r="O245" s="16"/>
      <c r="P245" s="16"/>
      <c r="Q245" s="17"/>
      <c r="R245" s="17"/>
      <c r="S245" s="17"/>
      <c r="T245" s="17"/>
      <c r="U245" s="17"/>
      <c r="V245" s="17"/>
      <c r="W245" s="17"/>
      <c r="X245" s="17"/>
      <c r="Y245" s="17"/>
      <c r="Z245" s="7" t="str">
        <f aca="false">IF(COUNT(S245:T245)&lt;&gt;2,"",SUM(S245:T245))</f>
        <v/>
      </c>
      <c r="AA245" s="18" t="str">
        <f aca="false">IF(OR(NOT(ISNUMBER(Z245)),NOT(ISNUMBER(R245)),R245&lt;=0),"",Z245/R245)</f>
        <v/>
      </c>
      <c r="AB245" s="18" t="str">
        <f aca="false">IF(OR(COUNT(R245,V245)&lt;&gt;2,R245&lt;=0),"",V245/R245-1)</f>
        <v/>
      </c>
      <c r="AC245" s="19" t="str">
        <f aca="false">IF(COUNT(Q245,R245)&lt;&gt;2,"",IF(OR(Q245&lt;=0,R245&lt;=0),"NM",Q245/R245))</f>
        <v/>
      </c>
      <c r="AD245" s="19" t="str">
        <f aca="false">IF(COUNT(Q245,Z245)&lt;&gt;2,"",IF(OR(Q245&lt;=0,Z245&lt;=0),"NM",Q245/Z245))</f>
        <v/>
      </c>
      <c r="AE245" s="19" t="str">
        <f aca="false">IF(COUNT(Q245,U245)&lt;&gt;2,"",IF(OR(Q245&lt;=0,U245&lt;=0),"NM",Q245/U245))</f>
        <v/>
      </c>
      <c r="AF245" s="19" t="str">
        <f aca="false">IF(COUNT(Q245,V245)&lt;&gt;2,"",IF(OR(Q245&lt;=0,V245&lt;=0),"NM",Q245/V245))</f>
        <v/>
      </c>
      <c r="AG245" s="19" t="str">
        <f aca="false">IF(COUNT(Q245,W245)&lt;&gt;2,"",IF(OR(Q245&lt;=0,W245&lt;=0),"NM",Q245/W245))</f>
        <v/>
      </c>
      <c r="AH245" s="20" t="str">
        <f aca="false">IF(OR(NOT(ISNUMBER(Controls!$C$11)),Controls!$C$11&lt;1,Controls!$C$11&gt;5,Controls!$C$11&lt;&gt;INT(Controls!$C$11)),"",INDEX(AC245:AG245,1,Controls!$C$11))</f>
        <v/>
      </c>
      <c r="AI245" s="1" t="str">
        <f aca="false">IF(A245="","",IF(COUNTIFS($A$10:$A$309,A245)&lt;&gt;1,"Duplicate ID",IF(OR(B245&lt;&gt;Controls!$C$9,C245&lt;&gt;Controls!$C$10),"Other peer group",IF(OR(H245&lt;&gt;"Yes",G245="Excluded",G245="Adjacent",G245="Watchlist"),"Excluded",IF(OR(I245&lt;&gt;"Yes",D245="",E245="",J245="",K245="",L245="",X245="",Controls!$C$10="",Controls!$C$8="",Controls!$C$20="",Controls!$C$21="",M245&lt;&gt;Controls!$C$8,NOT(ISNUMBER(N245)),N245&lt;=0,N245&lt;&gt;Controls!$C$7,NOT(ISNUMBER(O245)),O245&gt;N245,AND(Controls!$C$11&gt;=4,OR(NOT(ISNUMBER(P245)),P245&lt;=N245)),AND(Controls!$C$11=2,T245&lt;&gt;0,Y245=""),AND(G245&lt;&gt;"Core",G245&lt;&gt;"Secondary")),"Review inputs / basis",IF(NOT(ISNUMBER(AH245)),"Missing / NM metric","Eligible"))))))</f>
        <v/>
      </c>
      <c r="AJ245" s="20" t="str">
        <f aca="false">IF(AND(AI245="Eligible",G245="Core"),AH245,"")</f>
        <v/>
      </c>
      <c r="AK245" s="20" t="str">
        <f aca="false">IF(AI245="Eligible",AH245,"")</f>
        <v/>
      </c>
      <c r="AL245" s="1" t="str">
        <f aca="false">IF(NOT(ISNUMBER(AJ245)),"",IF($A$6&lt;5,"Fewer than 5 core",IF(OR(AJ245&lt;$B$6-1.5*($D$6-$B$6),AJ245&gt;$D$6+1.5*($D$6-$B$6)),"Review outlier","Within IQR fences")))</f>
        <v/>
      </c>
      <c r="AM245" s="1"/>
      <c r="AN245" s="1"/>
      <c r="AO245" s="1"/>
      <c r="AP245" s="1"/>
    </row>
    <row r="246" customFormat="false" ht="24.75" hidden="false" customHeight="true" outlineLevel="0" collapsed="false">
      <c r="A246" s="15"/>
      <c r="B246" s="15"/>
      <c r="C246" s="15"/>
      <c r="D246" s="15"/>
      <c r="E246" s="15"/>
      <c r="F246" s="15"/>
      <c r="G246" s="15"/>
      <c r="H246" s="15"/>
      <c r="I246" s="15"/>
      <c r="J246" s="15"/>
      <c r="K246" s="15"/>
      <c r="L246" s="15"/>
      <c r="M246" s="15"/>
      <c r="N246" s="16"/>
      <c r="O246" s="16"/>
      <c r="P246" s="16"/>
      <c r="Q246" s="17"/>
      <c r="R246" s="17"/>
      <c r="S246" s="17"/>
      <c r="T246" s="17"/>
      <c r="U246" s="17"/>
      <c r="V246" s="17"/>
      <c r="W246" s="17"/>
      <c r="X246" s="17"/>
      <c r="Y246" s="17"/>
      <c r="Z246" s="7" t="str">
        <f aca="false">IF(COUNT(S246:T246)&lt;&gt;2,"",SUM(S246:T246))</f>
        <v/>
      </c>
      <c r="AA246" s="18" t="str">
        <f aca="false">IF(OR(NOT(ISNUMBER(Z246)),NOT(ISNUMBER(R246)),R246&lt;=0),"",Z246/R246)</f>
        <v/>
      </c>
      <c r="AB246" s="18" t="str">
        <f aca="false">IF(OR(COUNT(R246,V246)&lt;&gt;2,R246&lt;=0),"",V246/R246-1)</f>
        <v/>
      </c>
      <c r="AC246" s="19" t="str">
        <f aca="false">IF(COUNT(Q246,R246)&lt;&gt;2,"",IF(OR(Q246&lt;=0,R246&lt;=0),"NM",Q246/R246))</f>
        <v/>
      </c>
      <c r="AD246" s="19" t="str">
        <f aca="false">IF(COUNT(Q246,Z246)&lt;&gt;2,"",IF(OR(Q246&lt;=0,Z246&lt;=0),"NM",Q246/Z246))</f>
        <v/>
      </c>
      <c r="AE246" s="19" t="str">
        <f aca="false">IF(COUNT(Q246,U246)&lt;&gt;2,"",IF(OR(Q246&lt;=0,U246&lt;=0),"NM",Q246/U246))</f>
        <v/>
      </c>
      <c r="AF246" s="19" t="str">
        <f aca="false">IF(COUNT(Q246,V246)&lt;&gt;2,"",IF(OR(Q246&lt;=0,V246&lt;=0),"NM",Q246/V246))</f>
        <v/>
      </c>
      <c r="AG246" s="19" t="str">
        <f aca="false">IF(COUNT(Q246,W246)&lt;&gt;2,"",IF(OR(Q246&lt;=0,W246&lt;=0),"NM",Q246/W246))</f>
        <v/>
      </c>
      <c r="AH246" s="20" t="str">
        <f aca="false">IF(OR(NOT(ISNUMBER(Controls!$C$11)),Controls!$C$11&lt;1,Controls!$C$11&gt;5,Controls!$C$11&lt;&gt;INT(Controls!$C$11)),"",INDEX(AC246:AG246,1,Controls!$C$11))</f>
        <v/>
      </c>
      <c r="AI246" s="1" t="str">
        <f aca="false">IF(A246="","",IF(COUNTIFS($A$10:$A$309,A246)&lt;&gt;1,"Duplicate ID",IF(OR(B246&lt;&gt;Controls!$C$9,C246&lt;&gt;Controls!$C$10),"Other peer group",IF(OR(H246&lt;&gt;"Yes",G246="Excluded",G246="Adjacent",G246="Watchlist"),"Excluded",IF(OR(I246&lt;&gt;"Yes",D246="",E246="",J246="",K246="",L246="",X246="",Controls!$C$10="",Controls!$C$8="",Controls!$C$20="",Controls!$C$21="",M246&lt;&gt;Controls!$C$8,NOT(ISNUMBER(N246)),N246&lt;=0,N246&lt;&gt;Controls!$C$7,NOT(ISNUMBER(O246)),O246&gt;N246,AND(Controls!$C$11&gt;=4,OR(NOT(ISNUMBER(P246)),P246&lt;=N246)),AND(Controls!$C$11=2,T246&lt;&gt;0,Y246=""),AND(G246&lt;&gt;"Core",G246&lt;&gt;"Secondary")),"Review inputs / basis",IF(NOT(ISNUMBER(AH246)),"Missing / NM metric","Eligible"))))))</f>
        <v/>
      </c>
      <c r="AJ246" s="20" t="str">
        <f aca="false">IF(AND(AI246="Eligible",G246="Core"),AH246,"")</f>
        <v/>
      </c>
      <c r="AK246" s="20" t="str">
        <f aca="false">IF(AI246="Eligible",AH246,"")</f>
        <v/>
      </c>
      <c r="AL246" s="1" t="str">
        <f aca="false">IF(NOT(ISNUMBER(AJ246)),"",IF($A$6&lt;5,"Fewer than 5 core",IF(OR(AJ246&lt;$B$6-1.5*($D$6-$B$6),AJ246&gt;$D$6+1.5*($D$6-$B$6)),"Review outlier","Within IQR fences")))</f>
        <v/>
      </c>
      <c r="AM246" s="1"/>
      <c r="AN246" s="1"/>
      <c r="AO246" s="1"/>
      <c r="AP246" s="1"/>
    </row>
    <row r="247" customFormat="false" ht="24.75" hidden="false" customHeight="true" outlineLevel="0" collapsed="false">
      <c r="A247" s="15"/>
      <c r="B247" s="15"/>
      <c r="C247" s="15"/>
      <c r="D247" s="15"/>
      <c r="E247" s="15"/>
      <c r="F247" s="15"/>
      <c r="G247" s="15"/>
      <c r="H247" s="15"/>
      <c r="I247" s="15"/>
      <c r="J247" s="15"/>
      <c r="K247" s="15"/>
      <c r="L247" s="15"/>
      <c r="M247" s="15"/>
      <c r="N247" s="16"/>
      <c r="O247" s="16"/>
      <c r="P247" s="16"/>
      <c r="Q247" s="17"/>
      <c r="R247" s="17"/>
      <c r="S247" s="17"/>
      <c r="T247" s="17"/>
      <c r="U247" s="17"/>
      <c r="V247" s="17"/>
      <c r="W247" s="17"/>
      <c r="X247" s="17"/>
      <c r="Y247" s="17"/>
      <c r="Z247" s="7" t="str">
        <f aca="false">IF(COUNT(S247:T247)&lt;&gt;2,"",SUM(S247:T247))</f>
        <v/>
      </c>
      <c r="AA247" s="18" t="str">
        <f aca="false">IF(OR(NOT(ISNUMBER(Z247)),NOT(ISNUMBER(R247)),R247&lt;=0),"",Z247/R247)</f>
        <v/>
      </c>
      <c r="AB247" s="18" t="str">
        <f aca="false">IF(OR(COUNT(R247,V247)&lt;&gt;2,R247&lt;=0),"",V247/R247-1)</f>
        <v/>
      </c>
      <c r="AC247" s="19" t="str">
        <f aca="false">IF(COUNT(Q247,R247)&lt;&gt;2,"",IF(OR(Q247&lt;=0,R247&lt;=0),"NM",Q247/R247))</f>
        <v/>
      </c>
      <c r="AD247" s="19" t="str">
        <f aca="false">IF(COUNT(Q247,Z247)&lt;&gt;2,"",IF(OR(Q247&lt;=0,Z247&lt;=0),"NM",Q247/Z247))</f>
        <v/>
      </c>
      <c r="AE247" s="19" t="str">
        <f aca="false">IF(COUNT(Q247,U247)&lt;&gt;2,"",IF(OR(Q247&lt;=0,U247&lt;=0),"NM",Q247/U247))</f>
        <v/>
      </c>
      <c r="AF247" s="19" t="str">
        <f aca="false">IF(COUNT(Q247,V247)&lt;&gt;2,"",IF(OR(Q247&lt;=0,V247&lt;=0),"NM",Q247/V247))</f>
        <v/>
      </c>
      <c r="AG247" s="19" t="str">
        <f aca="false">IF(COUNT(Q247,W247)&lt;&gt;2,"",IF(OR(Q247&lt;=0,W247&lt;=0),"NM",Q247/W247))</f>
        <v/>
      </c>
      <c r="AH247" s="20" t="str">
        <f aca="false">IF(OR(NOT(ISNUMBER(Controls!$C$11)),Controls!$C$11&lt;1,Controls!$C$11&gt;5,Controls!$C$11&lt;&gt;INT(Controls!$C$11)),"",INDEX(AC247:AG247,1,Controls!$C$11))</f>
        <v/>
      </c>
      <c r="AI247" s="1" t="str">
        <f aca="false">IF(A247="","",IF(COUNTIFS($A$10:$A$309,A247)&lt;&gt;1,"Duplicate ID",IF(OR(B247&lt;&gt;Controls!$C$9,C247&lt;&gt;Controls!$C$10),"Other peer group",IF(OR(H247&lt;&gt;"Yes",G247="Excluded",G247="Adjacent",G247="Watchlist"),"Excluded",IF(OR(I247&lt;&gt;"Yes",D247="",E247="",J247="",K247="",L247="",X247="",Controls!$C$10="",Controls!$C$8="",Controls!$C$20="",Controls!$C$21="",M247&lt;&gt;Controls!$C$8,NOT(ISNUMBER(N247)),N247&lt;=0,N247&lt;&gt;Controls!$C$7,NOT(ISNUMBER(O247)),O247&gt;N247,AND(Controls!$C$11&gt;=4,OR(NOT(ISNUMBER(P247)),P247&lt;=N247)),AND(Controls!$C$11=2,T247&lt;&gt;0,Y247=""),AND(G247&lt;&gt;"Core",G247&lt;&gt;"Secondary")),"Review inputs / basis",IF(NOT(ISNUMBER(AH247)),"Missing / NM metric","Eligible"))))))</f>
        <v/>
      </c>
      <c r="AJ247" s="20" t="str">
        <f aca="false">IF(AND(AI247="Eligible",G247="Core"),AH247,"")</f>
        <v/>
      </c>
      <c r="AK247" s="20" t="str">
        <f aca="false">IF(AI247="Eligible",AH247,"")</f>
        <v/>
      </c>
      <c r="AL247" s="1" t="str">
        <f aca="false">IF(NOT(ISNUMBER(AJ247)),"",IF($A$6&lt;5,"Fewer than 5 core",IF(OR(AJ247&lt;$B$6-1.5*($D$6-$B$6),AJ247&gt;$D$6+1.5*($D$6-$B$6)),"Review outlier","Within IQR fences")))</f>
        <v/>
      </c>
      <c r="AM247" s="1"/>
      <c r="AN247" s="1"/>
      <c r="AO247" s="1"/>
      <c r="AP247" s="1"/>
    </row>
    <row r="248" customFormat="false" ht="24.75" hidden="false" customHeight="true" outlineLevel="0" collapsed="false">
      <c r="A248" s="15"/>
      <c r="B248" s="15"/>
      <c r="C248" s="15"/>
      <c r="D248" s="15"/>
      <c r="E248" s="15"/>
      <c r="F248" s="15"/>
      <c r="G248" s="15"/>
      <c r="H248" s="15"/>
      <c r="I248" s="15"/>
      <c r="J248" s="15"/>
      <c r="K248" s="15"/>
      <c r="L248" s="15"/>
      <c r="M248" s="15"/>
      <c r="N248" s="16"/>
      <c r="O248" s="16"/>
      <c r="P248" s="16"/>
      <c r="Q248" s="17"/>
      <c r="R248" s="17"/>
      <c r="S248" s="17"/>
      <c r="T248" s="17"/>
      <c r="U248" s="17"/>
      <c r="V248" s="17"/>
      <c r="W248" s="17"/>
      <c r="X248" s="17"/>
      <c r="Y248" s="17"/>
      <c r="Z248" s="7" t="str">
        <f aca="false">IF(COUNT(S248:T248)&lt;&gt;2,"",SUM(S248:T248))</f>
        <v/>
      </c>
      <c r="AA248" s="18" t="str">
        <f aca="false">IF(OR(NOT(ISNUMBER(Z248)),NOT(ISNUMBER(R248)),R248&lt;=0),"",Z248/R248)</f>
        <v/>
      </c>
      <c r="AB248" s="18" t="str">
        <f aca="false">IF(OR(COUNT(R248,V248)&lt;&gt;2,R248&lt;=0),"",V248/R248-1)</f>
        <v/>
      </c>
      <c r="AC248" s="19" t="str">
        <f aca="false">IF(COUNT(Q248,R248)&lt;&gt;2,"",IF(OR(Q248&lt;=0,R248&lt;=0),"NM",Q248/R248))</f>
        <v/>
      </c>
      <c r="AD248" s="19" t="str">
        <f aca="false">IF(COUNT(Q248,Z248)&lt;&gt;2,"",IF(OR(Q248&lt;=0,Z248&lt;=0),"NM",Q248/Z248))</f>
        <v/>
      </c>
      <c r="AE248" s="19" t="str">
        <f aca="false">IF(COUNT(Q248,U248)&lt;&gt;2,"",IF(OR(Q248&lt;=0,U248&lt;=0),"NM",Q248/U248))</f>
        <v/>
      </c>
      <c r="AF248" s="19" t="str">
        <f aca="false">IF(COUNT(Q248,V248)&lt;&gt;2,"",IF(OR(Q248&lt;=0,V248&lt;=0),"NM",Q248/V248))</f>
        <v/>
      </c>
      <c r="AG248" s="19" t="str">
        <f aca="false">IF(COUNT(Q248,W248)&lt;&gt;2,"",IF(OR(Q248&lt;=0,W248&lt;=0),"NM",Q248/W248))</f>
        <v/>
      </c>
      <c r="AH248" s="20" t="str">
        <f aca="false">IF(OR(NOT(ISNUMBER(Controls!$C$11)),Controls!$C$11&lt;1,Controls!$C$11&gt;5,Controls!$C$11&lt;&gt;INT(Controls!$C$11)),"",INDEX(AC248:AG248,1,Controls!$C$11))</f>
        <v/>
      </c>
      <c r="AI248" s="1" t="str">
        <f aca="false">IF(A248="","",IF(COUNTIFS($A$10:$A$309,A248)&lt;&gt;1,"Duplicate ID",IF(OR(B248&lt;&gt;Controls!$C$9,C248&lt;&gt;Controls!$C$10),"Other peer group",IF(OR(H248&lt;&gt;"Yes",G248="Excluded",G248="Adjacent",G248="Watchlist"),"Excluded",IF(OR(I248&lt;&gt;"Yes",D248="",E248="",J248="",K248="",L248="",X248="",Controls!$C$10="",Controls!$C$8="",Controls!$C$20="",Controls!$C$21="",M248&lt;&gt;Controls!$C$8,NOT(ISNUMBER(N248)),N248&lt;=0,N248&lt;&gt;Controls!$C$7,NOT(ISNUMBER(O248)),O248&gt;N248,AND(Controls!$C$11&gt;=4,OR(NOT(ISNUMBER(P248)),P248&lt;=N248)),AND(Controls!$C$11=2,T248&lt;&gt;0,Y248=""),AND(G248&lt;&gt;"Core",G248&lt;&gt;"Secondary")),"Review inputs / basis",IF(NOT(ISNUMBER(AH248)),"Missing / NM metric","Eligible"))))))</f>
        <v/>
      </c>
      <c r="AJ248" s="20" t="str">
        <f aca="false">IF(AND(AI248="Eligible",G248="Core"),AH248,"")</f>
        <v/>
      </c>
      <c r="AK248" s="20" t="str">
        <f aca="false">IF(AI248="Eligible",AH248,"")</f>
        <v/>
      </c>
      <c r="AL248" s="1" t="str">
        <f aca="false">IF(NOT(ISNUMBER(AJ248)),"",IF($A$6&lt;5,"Fewer than 5 core",IF(OR(AJ248&lt;$B$6-1.5*($D$6-$B$6),AJ248&gt;$D$6+1.5*($D$6-$B$6)),"Review outlier","Within IQR fences")))</f>
        <v/>
      </c>
      <c r="AM248" s="1"/>
      <c r="AN248" s="1"/>
      <c r="AO248" s="1"/>
      <c r="AP248" s="1"/>
    </row>
    <row r="249" customFormat="false" ht="24.75" hidden="false" customHeight="true" outlineLevel="0" collapsed="false">
      <c r="A249" s="15"/>
      <c r="B249" s="15"/>
      <c r="C249" s="15"/>
      <c r="D249" s="15"/>
      <c r="E249" s="15"/>
      <c r="F249" s="15"/>
      <c r="G249" s="15"/>
      <c r="H249" s="15"/>
      <c r="I249" s="15"/>
      <c r="J249" s="15"/>
      <c r="K249" s="15"/>
      <c r="L249" s="15"/>
      <c r="M249" s="15"/>
      <c r="N249" s="16"/>
      <c r="O249" s="16"/>
      <c r="P249" s="16"/>
      <c r="Q249" s="17"/>
      <c r="R249" s="17"/>
      <c r="S249" s="17"/>
      <c r="T249" s="17"/>
      <c r="U249" s="17"/>
      <c r="V249" s="17"/>
      <c r="W249" s="17"/>
      <c r="X249" s="17"/>
      <c r="Y249" s="17"/>
      <c r="Z249" s="7" t="str">
        <f aca="false">IF(COUNT(S249:T249)&lt;&gt;2,"",SUM(S249:T249))</f>
        <v/>
      </c>
      <c r="AA249" s="18" t="str">
        <f aca="false">IF(OR(NOT(ISNUMBER(Z249)),NOT(ISNUMBER(R249)),R249&lt;=0),"",Z249/R249)</f>
        <v/>
      </c>
      <c r="AB249" s="18" t="str">
        <f aca="false">IF(OR(COUNT(R249,V249)&lt;&gt;2,R249&lt;=0),"",V249/R249-1)</f>
        <v/>
      </c>
      <c r="AC249" s="19" t="str">
        <f aca="false">IF(COUNT(Q249,R249)&lt;&gt;2,"",IF(OR(Q249&lt;=0,R249&lt;=0),"NM",Q249/R249))</f>
        <v/>
      </c>
      <c r="AD249" s="19" t="str">
        <f aca="false">IF(COUNT(Q249,Z249)&lt;&gt;2,"",IF(OR(Q249&lt;=0,Z249&lt;=0),"NM",Q249/Z249))</f>
        <v/>
      </c>
      <c r="AE249" s="19" t="str">
        <f aca="false">IF(COUNT(Q249,U249)&lt;&gt;2,"",IF(OR(Q249&lt;=0,U249&lt;=0),"NM",Q249/U249))</f>
        <v/>
      </c>
      <c r="AF249" s="19" t="str">
        <f aca="false">IF(COUNT(Q249,V249)&lt;&gt;2,"",IF(OR(Q249&lt;=0,V249&lt;=0),"NM",Q249/V249))</f>
        <v/>
      </c>
      <c r="AG249" s="19" t="str">
        <f aca="false">IF(COUNT(Q249,W249)&lt;&gt;2,"",IF(OR(Q249&lt;=0,W249&lt;=0),"NM",Q249/W249))</f>
        <v/>
      </c>
      <c r="AH249" s="20" t="str">
        <f aca="false">IF(OR(NOT(ISNUMBER(Controls!$C$11)),Controls!$C$11&lt;1,Controls!$C$11&gt;5,Controls!$C$11&lt;&gt;INT(Controls!$C$11)),"",INDEX(AC249:AG249,1,Controls!$C$11))</f>
        <v/>
      </c>
      <c r="AI249" s="1" t="str">
        <f aca="false">IF(A249="","",IF(COUNTIFS($A$10:$A$309,A249)&lt;&gt;1,"Duplicate ID",IF(OR(B249&lt;&gt;Controls!$C$9,C249&lt;&gt;Controls!$C$10),"Other peer group",IF(OR(H249&lt;&gt;"Yes",G249="Excluded",G249="Adjacent",G249="Watchlist"),"Excluded",IF(OR(I249&lt;&gt;"Yes",D249="",E249="",J249="",K249="",L249="",X249="",Controls!$C$10="",Controls!$C$8="",Controls!$C$20="",Controls!$C$21="",M249&lt;&gt;Controls!$C$8,NOT(ISNUMBER(N249)),N249&lt;=0,N249&lt;&gt;Controls!$C$7,NOT(ISNUMBER(O249)),O249&gt;N249,AND(Controls!$C$11&gt;=4,OR(NOT(ISNUMBER(P249)),P249&lt;=N249)),AND(Controls!$C$11=2,T249&lt;&gt;0,Y249=""),AND(G249&lt;&gt;"Core",G249&lt;&gt;"Secondary")),"Review inputs / basis",IF(NOT(ISNUMBER(AH249)),"Missing / NM metric","Eligible"))))))</f>
        <v/>
      </c>
      <c r="AJ249" s="20" t="str">
        <f aca="false">IF(AND(AI249="Eligible",G249="Core"),AH249,"")</f>
        <v/>
      </c>
      <c r="AK249" s="20" t="str">
        <f aca="false">IF(AI249="Eligible",AH249,"")</f>
        <v/>
      </c>
      <c r="AL249" s="1" t="str">
        <f aca="false">IF(NOT(ISNUMBER(AJ249)),"",IF($A$6&lt;5,"Fewer than 5 core",IF(OR(AJ249&lt;$B$6-1.5*($D$6-$B$6),AJ249&gt;$D$6+1.5*($D$6-$B$6)),"Review outlier","Within IQR fences")))</f>
        <v/>
      </c>
      <c r="AM249" s="1"/>
      <c r="AN249" s="1"/>
      <c r="AO249" s="1"/>
      <c r="AP249" s="1"/>
    </row>
    <row r="250" customFormat="false" ht="24.75" hidden="false" customHeight="true" outlineLevel="0" collapsed="false">
      <c r="A250" s="15"/>
      <c r="B250" s="15"/>
      <c r="C250" s="15"/>
      <c r="D250" s="15"/>
      <c r="E250" s="15"/>
      <c r="F250" s="15"/>
      <c r="G250" s="15"/>
      <c r="H250" s="15"/>
      <c r="I250" s="15"/>
      <c r="J250" s="15"/>
      <c r="K250" s="15"/>
      <c r="L250" s="15"/>
      <c r="M250" s="15"/>
      <c r="N250" s="16"/>
      <c r="O250" s="16"/>
      <c r="P250" s="16"/>
      <c r="Q250" s="17"/>
      <c r="R250" s="17"/>
      <c r="S250" s="17"/>
      <c r="T250" s="17"/>
      <c r="U250" s="17"/>
      <c r="V250" s="17"/>
      <c r="W250" s="17"/>
      <c r="X250" s="17"/>
      <c r="Y250" s="17"/>
      <c r="Z250" s="7" t="str">
        <f aca="false">IF(COUNT(S250:T250)&lt;&gt;2,"",SUM(S250:T250))</f>
        <v/>
      </c>
      <c r="AA250" s="18" t="str">
        <f aca="false">IF(OR(NOT(ISNUMBER(Z250)),NOT(ISNUMBER(R250)),R250&lt;=0),"",Z250/R250)</f>
        <v/>
      </c>
      <c r="AB250" s="18" t="str">
        <f aca="false">IF(OR(COUNT(R250,V250)&lt;&gt;2,R250&lt;=0),"",V250/R250-1)</f>
        <v/>
      </c>
      <c r="AC250" s="19" t="str">
        <f aca="false">IF(COUNT(Q250,R250)&lt;&gt;2,"",IF(OR(Q250&lt;=0,R250&lt;=0),"NM",Q250/R250))</f>
        <v/>
      </c>
      <c r="AD250" s="19" t="str">
        <f aca="false">IF(COUNT(Q250,Z250)&lt;&gt;2,"",IF(OR(Q250&lt;=0,Z250&lt;=0),"NM",Q250/Z250))</f>
        <v/>
      </c>
      <c r="AE250" s="19" t="str">
        <f aca="false">IF(COUNT(Q250,U250)&lt;&gt;2,"",IF(OR(Q250&lt;=0,U250&lt;=0),"NM",Q250/U250))</f>
        <v/>
      </c>
      <c r="AF250" s="19" t="str">
        <f aca="false">IF(COUNT(Q250,V250)&lt;&gt;2,"",IF(OR(Q250&lt;=0,V250&lt;=0),"NM",Q250/V250))</f>
        <v/>
      </c>
      <c r="AG250" s="19" t="str">
        <f aca="false">IF(COUNT(Q250,W250)&lt;&gt;2,"",IF(OR(Q250&lt;=0,W250&lt;=0),"NM",Q250/W250))</f>
        <v/>
      </c>
      <c r="AH250" s="20" t="str">
        <f aca="false">IF(OR(NOT(ISNUMBER(Controls!$C$11)),Controls!$C$11&lt;1,Controls!$C$11&gt;5,Controls!$C$11&lt;&gt;INT(Controls!$C$11)),"",INDEX(AC250:AG250,1,Controls!$C$11))</f>
        <v/>
      </c>
      <c r="AI250" s="1" t="str">
        <f aca="false">IF(A250="","",IF(COUNTIFS($A$10:$A$309,A250)&lt;&gt;1,"Duplicate ID",IF(OR(B250&lt;&gt;Controls!$C$9,C250&lt;&gt;Controls!$C$10),"Other peer group",IF(OR(H250&lt;&gt;"Yes",G250="Excluded",G250="Adjacent",G250="Watchlist"),"Excluded",IF(OR(I250&lt;&gt;"Yes",D250="",E250="",J250="",K250="",L250="",X250="",Controls!$C$10="",Controls!$C$8="",Controls!$C$20="",Controls!$C$21="",M250&lt;&gt;Controls!$C$8,NOT(ISNUMBER(N250)),N250&lt;=0,N250&lt;&gt;Controls!$C$7,NOT(ISNUMBER(O250)),O250&gt;N250,AND(Controls!$C$11&gt;=4,OR(NOT(ISNUMBER(P250)),P250&lt;=N250)),AND(Controls!$C$11=2,T250&lt;&gt;0,Y250=""),AND(G250&lt;&gt;"Core",G250&lt;&gt;"Secondary")),"Review inputs / basis",IF(NOT(ISNUMBER(AH250)),"Missing / NM metric","Eligible"))))))</f>
        <v/>
      </c>
      <c r="AJ250" s="20" t="str">
        <f aca="false">IF(AND(AI250="Eligible",G250="Core"),AH250,"")</f>
        <v/>
      </c>
      <c r="AK250" s="20" t="str">
        <f aca="false">IF(AI250="Eligible",AH250,"")</f>
        <v/>
      </c>
      <c r="AL250" s="1" t="str">
        <f aca="false">IF(NOT(ISNUMBER(AJ250)),"",IF($A$6&lt;5,"Fewer than 5 core",IF(OR(AJ250&lt;$B$6-1.5*($D$6-$B$6),AJ250&gt;$D$6+1.5*($D$6-$B$6)),"Review outlier","Within IQR fences")))</f>
        <v/>
      </c>
      <c r="AM250" s="1"/>
      <c r="AN250" s="1"/>
      <c r="AO250" s="1"/>
      <c r="AP250" s="1"/>
    </row>
    <row r="251" customFormat="false" ht="24.75" hidden="false" customHeight="true" outlineLevel="0" collapsed="false">
      <c r="A251" s="15"/>
      <c r="B251" s="15"/>
      <c r="C251" s="15"/>
      <c r="D251" s="15"/>
      <c r="E251" s="15"/>
      <c r="F251" s="15"/>
      <c r="G251" s="15"/>
      <c r="H251" s="15"/>
      <c r="I251" s="15"/>
      <c r="J251" s="15"/>
      <c r="K251" s="15"/>
      <c r="L251" s="15"/>
      <c r="M251" s="15"/>
      <c r="N251" s="16"/>
      <c r="O251" s="16"/>
      <c r="P251" s="16"/>
      <c r="Q251" s="17"/>
      <c r="R251" s="17"/>
      <c r="S251" s="17"/>
      <c r="T251" s="17"/>
      <c r="U251" s="17"/>
      <c r="V251" s="17"/>
      <c r="W251" s="17"/>
      <c r="X251" s="17"/>
      <c r="Y251" s="17"/>
      <c r="Z251" s="7" t="str">
        <f aca="false">IF(COUNT(S251:T251)&lt;&gt;2,"",SUM(S251:T251))</f>
        <v/>
      </c>
      <c r="AA251" s="18" t="str">
        <f aca="false">IF(OR(NOT(ISNUMBER(Z251)),NOT(ISNUMBER(R251)),R251&lt;=0),"",Z251/R251)</f>
        <v/>
      </c>
      <c r="AB251" s="18" t="str">
        <f aca="false">IF(OR(COUNT(R251,V251)&lt;&gt;2,R251&lt;=0),"",V251/R251-1)</f>
        <v/>
      </c>
      <c r="AC251" s="19" t="str">
        <f aca="false">IF(COUNT(Q251,R251)&lt;&gt;2,"",IF(OR(Q251&lt;=0,R251&lt;=0),"NM",Q251/R251))</f>
        <v/>
      </c>
      <c r="AD251" s="19" t="str">
        <f aca="false">IF(COUNT(Q251,Z251)&lt;&gt;2,"",IF(OR(Q251&lt;=0,Z251&lt;=0),"NM",Q251/Z251))</f>
        <v/>
      </c>
      <c r="AE251" s="19" t="str">
        <f aca="false">IF(COUNT(Q251,U251)&lt;&gt;2,"",IF(OR(Q251&lt;=0,U251&lt;=0),"NM",Q251/U251))</f>
        <v/>
      </c>
      <c r="AF251" s="19" t="str">
        <f aca="false">IF(COUNT(Q251,V251)&lt;&gt;2,"",IF(OR(Q251&lt;=0,V251&lt;=0),"NM",Q251/V251))</f>
        <v/>
      </c>
      <c r="AG251" s="19" t="str">
        <f aca="false">IF(COUNT(Q251,W251)&lt;&gt;2,"",IF(OR(Q251&lt;=0,W251&lt;=0),"NM",Q251/W251))</f>
        <v/>
      </c>
      <c r="AH251" s="20" t="str">
        <f aca="false">IF(OR(NOT(ISNUMBER(Controls!$C$11)),Controls!$C$11&lt;1,Controls!$C$11&gt;5,Controls!$C$11&lt;&gt;INT(Controls!$C$11)),"",INDEX(AC251:AG251,1,Controls!$C$11))</f>
        <v/>
      </c>
      <c r="AI251" s="1" t="str">
        <f aca="false">IF(A251="","",IF(COUNTIFS($A$10:$A$309,A251)&lt;&gt;1,"Duplicate ID",IF(OR(B251&lt;&gt;Controls!$C$9,C251&lt;&gt;Controls!$C$10),"Other peer group",IF(OR(H251&lt;&gt;"Yes",G251="Excluded",G251="Adjacent",G251="Watchlist"),"Excluded",IF(OR(I251&lt;&gt;"Yes",D251="",E251="",J251="",K251="",L251="",X251="",Controls!$C$10="",Controls!$C$8="",Controls!$C$20="",Controls!$C$21="",M251&lt;&gt;Controls!$C$8,NOT(ISNUMBER(N251)),N251&lt;=0,N251&lt;&gt;Controls!$C$7,NOT(ISNUMBER(O251)),O251&gt;N251,AND(Controls!$C$11&gt;=4,OR(NOT(ISNUMBER(P251)),P251&lt;=N251)),AND(Controls!$C$11=2,T251&lt;&gt;0,Y251=""),AND(G251&lt;&gt;"Core",G251&lt;&gt;"Secondary")),"Review inputs / basis",IF(NOT(ISNUMBER(AH251)),"Missing / NM metric","Eligible"))))))</f>
        <v/>
      </c>
      <c r="AJ251" s="20" t="str">
        <f aca="false">IF(AND(AI251="Eligible",G251="Core"),AH251,"")</f>
        <v/>
      </c>
      <c r="AK251" s="20" t="str">
        <f aca="false">IF(AI251="Eligible",AH251,"")</f>
        <v/>
      </c>
      <c r="AL251" s="1" t="str">
        <f aca="false">IF(NOT(ISNUMBER(AJ251)),"",IF($A$6&lt;5,"Fewer than 5 core",IF(OR(AJ251&lt;$B$6-1.5*($D$6-$B$6),AJ251&gt;$D$6+1.5*($D$6-$B$6)),"Review outlier","Within IQR fences")))</f>
        <v/>
      </c>
      <c r="AM251" s="1"/>
      <c r="AN251" s="1"/>
      <c r="AO251" s="1"/>
      <c r="AP251" s="1"/>
    </row>
    <row r="252" customFormat="false" ht="24.75" hidden="false" customHeight="true" outlineLevel="0" collapsed="false">
      <c r="A252" s="15"/>
      <c r="B252" s="15"/>
      <c r="C252" s="15"/>
      <c r="D252" s="15"/>
      <c r="E252" s="15"/>
      <c r="F252" s="15"/>
      <c r="G252" s="15"/>
      <c r="H252" s="15"/>
      <c r="I252" s="15"/>
      <c r="J252" s="15"/>
      <c r="K252" s="15"/>
      <c r="L252" s="15"/>
      <c r="M252" s="15"/>
      <c r="N252" s="16"/>
      <c r="O252" s="16"/>
      <c r="P252" s="16"/>
      <c r="Q252" s="17"/>
      <c r="R252" s="17"/>
      <c r="S252" s="17"/>
      <c r="T252" s="17"/>
      <c r="U252" s="17"/>
      <c r="V252" s="17"/>
      <c r="W252" s="17"/>
      <c r="X252" s="17"/>
      <c r="Y252" s="17"/>
      <c r="Z252" s="7" t="str">
        <f aca="false">IF(COUNT(S252:T252)&lt;&gt;2,"",SUM(S252:T252))</f>
        <v/>
      </c>
      <c r="AA252" s="18" t="str">
        <f aca="false">IF(OR(NOT(ISNUMBER(Z252)),NOT(ISNUMBER(R252)),R252&lt;=0),"",Z252/R252)</f>
        <v/>
      </c>
      <c r="AB252" s="18" t="str">
        <f aca="false">IF(OR(COUNT(R252,V252)&lt;&gt;2,R252&lt;=0),"",V252/R252-1)</f>
        <v/>
      </c>
      <c r="AC252" s="19" t="str">
        <f aca="false">IF(COUNT(Q252,R252)&lt;&gt;2,"",IF(OR(Q252&lt;=0,R252&lt;=0),"NM",Q252/R252))</f>
        <v/>
      </c>
      <c r="AD252" s="19" t="str">
        <f aca="false">IF(COUNT(Q252,Z252)&lt;&gt;2,"",IF(OR(Q252&lt;=0,Z252&lt;=0),"NM",Q252/Z252))</f>
        <v/>
      </c>
      <c r="AE252" s="19" t="str">
        <f aca="false">IF(COUNT(Q252,U252)&lt;&gt;2,"",IF(OR(Q252&lt;=0,U252&lt;=0),"NM",Q252/U252))</f>
        <v/>
      </c>
      <c r="AF252" s="19" t="str">
        <f aca="false">IF(COUNT(Q252,V252)&lt;&gt;2,"",IF(OR(Q252&lt;=0,V252&lt;=0),"NM",Q252/V252))</f>
        <v/>
      </c>
      <c r="AG252" s="19" t="str">
        <f aca="false">IF(COUNT(Q252,W252)&lt;&gt;2,"",IF(OR(Q252&lt;=0,W252&lt;=0),"NM",Q252/W252))</f>
        <v/>
      </c>
      <c r="AH252" s="20" t="str">
        <f aca="false">IF(OR(NOT(ISNUMBER(Controls!$C$11)),Controls!$C$11&lt;1,Controls!$C$11&gt;5,Controls!$C$11&lt;&gt;INT(Controls!$C$11)),"",INDEX(AC252:AG252,1,Controls!$C$11))</f>
        <v/>
      </c>
      <c r="AI252" s="1" t="str">
        <f aca="false">IF(A252="","",IF(COUNTIFS($A$10:$A$309,A252)&lt;&gt;1,"Duplicate ID",IF(OR(B252&lt;&gt;Controls!$C$9,C252&lt;&gt;Controls!$C$10),"Other peer group",IF(OR(H252&lt;&gt;"Yes",G252="Excluded",G252="Adjacent",G252="Watchlist"),"Excluded",IF(OR(I252&lt;&gt;"Yes",D252="",E252="",J252="",K252="",L252="",X252="",Controls!$C$10="",Controls!$C$8="",Controls!$C$20="",Controls!$C$21="",M252&lt;&gt;Controls!$C$8,NOT(ISNUMBER(N252)),N252&lt;=0,N252&lt;&gt;Controls!$C$7,NOT(ISNUMBER(O252)),O252&gt;N252,AND(Controls!$C$11&gt;=4,OR(NOT(ISNUMBER(P252)),P252&lt;=N252)),AND(Controls!$C$11=2,T252&lt;&gt;0,Y252=""),AND(G252&lt;&gt;"Core",G252&lt;&gt;"Secondary")),"Review inputs / basis",IF(NOT(ISNUMBER(AH252)),"Missing / NM metric","Eligible"))))))</f>
        <v/>
      </c>
      <c r="AJ252" s="20" t="str">
        <f aca="false">IF(AND(AI252="Eligible",G252="Core"),AH252,"")</f>
        <v/>
      </c>
      <c r="AK252" s="20" t="str">
        <f aca="false">IF(AI252="Eligible",AH252,"")</f>
        <v/>
      </c>
      <c r="AL252" s="1" t="str">
        <f aca="false">IF(NOT(ISNUMBER(AJ252)),"",IF($A$6&lt;5,"Fewer than 5 core",IF(OR(AJ252&lt;$B$6-1.5*($D$6-$B$6),AJ252&gt;$D$6+1.5*($D$6-$B$6)),"Review outlier","Within IQR fences")))</f>
        <v/>
      </c>
      <c r="AM252" s="1"/>
      <c r="AN252" s="1"/>
      <c r="AO252" s="1"/>
      <c r="AP252" s="1"/>
    </row>
    <row r="253" customFormat="false" ht="24.75" hidden="false" customHeight="true" outlineLevel="0" collapsed="false">
      <c r="A253" s="15"/>
      <c r="B253" s="15"/>
      <c r="C253" s="15"/>
      <c r="D253" s="15"/>
      <c r="E253" s="15"/>
      <c r="F253" s="15"/>
      <c r="G253" s="15"/>
      <c r="H253" s="15"/>
      <c r="I253" s="15"/>
      <c r="J253" s="15"/>
      <c r="K253" s="15"/>
      <c r="L253" s="15"/>
      <c r="M253" s="15"/>
      <c r="N253" s="16"/>
      <c r="O253" s="16"/>
      <c r="P253" s="16"/>
      <c r="Q253" s="17"/>
      <c r="R253" s="17"/>
      <c r="S253" s="17"/>
      <c r="T253" s="17"/>
      <c r="U253" s="17"/>
      <c r="V253" s="17"/>
      <c r="W253" s="17"/>
      <c r="X253" s="17"/>
      <c r="Y253" s="17"/>
      <c r="Z253" s="7" t="str">
        <f aca="false">IF(COUNT(S253:T253)&lt;&gt;2,"",SUM(S253:T253))</f>
        <v/>
      </c>
      <c r="AA253" s="18" t="str">
        <f aca="false">IF(OR(NOT(ISNUMBER(Z253)),NOT(ISNUMBER(R253)),R253&lt;=0),"",Z253/R253)</f>
        <v/>
      </c>
      <c r="AB253" s="18" t="str">
        <f aca="false">IF(OR(COUNT(R253,V253)&lt;&gt;2,R253&lt;=0),"",V253/R253-1)</f>
        <v/>
      </c>
      <c r="AC253" s="19" t="str">
        <f aca="false">IF(COUNT(Q253,R253)&lt;&gt;2,"",IF(OR(Q253&lt;=0,R253&lt;=0),"NM",Q253/R253))</f>
        <v/>
      </c>
      <c r="AD253" s="19" t="str">
        <f aca="false">IF(COUNT(Q253,Z253)&lt;&gt;2,"",IF(OR(Q253&lt;=0,Z253&lt;=0),"NM",Q253/Z253))</f>
        <v/>
      </c>
      <c r="AE253" s="19" t="str">
        <f aca="false">IF(COUNT(Q253,U253)&lt;&gt;2,"",IF(OR(Q253&lt;=0,U253&lt;=0),"NM",Q253/U253))</f>
        <v/>
      </c>
      <c r="AF253" s="19" t="str">
        <f aca="false">IF(COUNT(Q253,V253)&lt;&gt;2,"",IF(OR(Q253&lt;=0,V253&lt;=0),"NM",Q253/V253))</f>
        <v/>
      </c>
      <c r="AG253" s="19" t="str">
        <f aca="false">IF(COUNT(Q253,W253)&lt;&gt;2,"",IF(OR(Q253&lt;=0,W253&lt;=0),"NM",Q253/W253))</f>
        <v/>
      </c>
      <c r="AH253" s="20" t="str">
        <f aca="false">IF(OR(NOT(ISNUMBER(Controls!$C$11)),Controls!$C$11&lt;1,Controls!$C$11&gt;5,Controls!$C$11&lt;&gt;INT(Controls!$C$11)),"",INDEX(AC253:AG253,1,Controls!$C$11))</f>
        <v/>
      </c>
      <c r="AI253" s="1" t="str">
        <f aca="false">IF(A253="","",IF(COUNTIFS($A$10:$A$309,A253)&lt;&gt;1,"Duplicate ID",IF(OR(B253&lt;&gt;Controls!$C$9,C253&lt;&gt;Controls!$C$10),"Other peer group",IF(OR(H253&lt;&gt;"Yes",G253="Excluded",G253="Adjacent",G253="Watchlist"),"Excluded",IF(OR(I253&lt;&gt;"Yes",D253="",E253="",J253="",K253="",L253="",X253="",Controls!$C$10="",Controls!$C$8="",Controls!$C$20="",Controls!$C$21="",M253&lt;&gt;Controls!$C$8,NOT(ISNUMBER(N253)),N253&lt;=0,N253&lt;&gt;Controls!$C$7,NOT(ISNUMBER(O253)),O253&gt;N253,AND(Controls!$C$11&gt;=4,OR(NOT(ISNUMBER(P253)),P253&lt;=N253)),AND(Controls!$C$11=2,T253&lt;&gt;0,Y253=""),AND(G253&lt;&gt;"Core",G253&lt;&gt;"Secondary")),"Review inputs / basis",IF(NOT(ISNUMBER(AH253)),"Missing / NM metric","Eligible"))))))</f>
        <v/>
      </c>
      <c r="AJ253" s="20" t="str">
        <f aca="false">IF(AND(AI253="Eligible",G253="Core"),AH253,"")</f>
        <v/>
      </c>
      <c r="AK253" s="20" t="str">
        <f aca="false">IF(AI253="Eligible",AH253,"")</f>
        <v/>
      </c>
      <c r="AL253" s="1" t="str">
        <f aca="false">IF(NOT(ISNUMBER(AJ253)),"",IF($A$6&lt;5,"Fewer than 5 core",IF(OR(AJ253&lt;$B$6-1.5*($D$6-$B$6),AJ253&gt;$D$6+1.5*($D$6-$B$6)),"Review outlier","Within IQR fences")))</f>
        <v/>
      </c>
      <c r="AM253" s="1"/>
      <c r="AN253" s="1"/>
      <c r="AO253" s="1"/>
      <c r="AP253" s="1"/>
    </row>
    <row r="254" customFormat="false" ht="24.75" hidden="false" customHeight="true" outlineLevel="0" collapsed="false">
      <c r="A254" s="15"/>
      <c r="B254" s="15"/>
      <c r="C254" s="15"/>
      <c r="D254" s="15"/>
      <c r="E254" s="15"/>
      <c r="F254" s="15"/>
      <c r="G254" s="15"/>
      <c r="H254" s="15"/>
      <c r="I254" s="15"/>
      <c r="J254" s="15"/>
      <c r="K254" s="15"/>
      <c r="L254" s="15"/>
      <c r="M254" s="15"/>
      <c r="N254" s="16"/>
      <c r="O254" s="16"/>
      <c r="P254" s="16"/>
      <c r="Q254" s="17"/>
      <c r="R254" s="17"/>
      <c r="S254" s="17"/>
      <c r="T254" s="17"/>
      <c r="U254" s="17"/>
      <c r="V254" s="17"/>
      <c r="W254" s="17"/>
      <c r="X254" s="17"/>
      <c r="Y254" s="17"/>
      <c r="Z254" s="7" t="str">
        <f aca="false">IF(COUNT(S254:T254)&lt;&gt;2,"",SUM(S254:T254))</f>
        <v/>
      </c>
      <c r="AA254" s="18" t="str">
        <f aca="false">IF(OR(NOT(ISNUMBER(Z254)),NOT(ISNUMBER(R254)),R254&lt;=0),"",Z254/R254)</f>
        <v/>
      </c>
      <c r="AB254" s="18" t="str">
        <f aca="false">IF(OR(COUNT(R254,V254)&lt;&gt;2,R254&lt;=0),"",V254/R254-1)</f>
        <v/>
      </c>
      <c r="AC254" s="19" t="str">
        <f aca="false">IF(COUNT(Q254,R254)&lt;&gt;2,"",IF(OR(Q254&lt;=0,R254&lt;=0),"NM",Q254/R254))</f>
        <v/>
      </c>
      <c r="AD254" s="19" t="str">
        <f aca="false">IF(COUNT(Q254,Z254)&lt;&gt;2,"",IF(OR(Q254&lt;=0,Z254&lt;=0),"NM",Q254/Z254))</f>
        <v/>
      </c>
      <c r="AE254" s="19" t="str">
        <f aca="false">IF(COUNT(Q254,U254)&lt;&gt;2,"",IF(OR(Q254&lt;=0,U254&lt;=0),"NM",Q254/U254))</f>
        <v/>
      </c>
      <c r="AF254" s="19" t="str">
        <f aca="false">IF(COUNT(Q254,V254)&lt;&gt;2,"",IF(OR(Q254&lt;=0,V254&lt;=0),"NM",Q254/V254))</f>
        <v/>
      </c>
      <c r="AG254" s="19" t="str">
        <f aca="false">IF(COUNT(Q254,W254)&lt;&gt;2,"",IF(OR(Q254&lt;=0,W254&lt;=0),"NM",Q254/W254))</f>
        <v/>
      </c>
      <c r="AH254" s="20" t="str">
        <f aca="false">IF(OR(NOT(ISNUMBER(Controls!$C$11)),Controls!$C$11&lt;1,Controls!$C$11&gt;5,Controls!$C$11&lt;&gt;INT(Controls!$C$11)),"",INDEX(AC254:AG254,1,Controls!$C$11))</f>
        <v/>
      </c>
      <c r="AI254" s="1" t="str">
        <f aca="false">IF(A254="","",IF(COUNTIFS($A$10:$A$309,A254)&lt;&gt;1,"Duplicate ID",IF(OR(B254&lt;&gt;Controls!$C$9,C254&lt;&gt;Controls!$C$10),"Other peer group",IF(OR(H254&lt;&gt;"Yes",G254="Excluded",G254="Adjacent",G254="Watchlist"),"Excluded",IF(OR(I254&lt;&gt;"Yes",D254="",E254="",J254="",K254="",L254="",X254="",Controls!$C$10="",Controls!$C$8="",Controls!$C$20="",Controls!$C$21="",M254&lt;&gt;Controls!$C$8,NOT(ISNUMBER(N254)),N254&lt;=0,N254&lt;&gt;Controls!$C$7,NOT(ISNUMBER(O254)),O254&gt;N254,AND(Controls!$C$11&gt;=4,OR(NOT(ISNUMBER(P254)),P254&lt;=N254)),AND(Controls!$C$11=2,T254&lt;&gt;0,Y254=""),AND(G254&lt;&gt;"Core",G254&lt;&gt;"Secondary")),"Review inputs / basis",IF(NOT(ISNUMBER(AH254)),"Missing / NM metric","Eligible"))))))</f>
        <v/>
      </c>
      <c r="AJ254" s="20" t="str">
        <f aca="false">IF(AND(AI254="Eligible",G254="Core"),AH254,"")</f>
        <v/>
      </c>
      <c r="AK254" s="20" t="str">
        <f aca="false">IF(AI254="Eligible",AH254,"")</f>
        <v/>
      </c>
      <c r="AL254" s="1" t="str">
        <f aca="false">IF(NOT(ISNUMBER(AJ254)),"",IF($A$6&lt;5,"Fewer than 5 core",IF(OR(AJ254&lt;$B$6-1.5*($D$6-$B$6),AJ254&gt;$D$6+1.5*($D$6-$B$6)),"Review outlier","Within IQR fences")))</f>
        <v/>
      </c>
      <c r="AM254" s="1"/>
      <c r="AN254" s="1"/>
      <c r="AO254" s="1"/>
      <c r="AP254" s="1"/>
    </row>
    <row r="255" customFormat="false" ht="24.75" hidden="false" customHeight="true" outlineLevel="0" collapsed="false">
      <c r="A255" s="15"/>
      <c r="B255" s="15"/>
      <c r="C255" s="15"/>
      <c r="D255" s="15"/>
      <c r="E255" s="15"/>
      <c r="F255" s="15"/>
      <c r="G255" s="15"/>
      <c r="H255" s="15"/>
      <c r="I255" s="15"/>
      <c r="J255" s="15"/>
      <c r="K255" s="15"/>
      <c r="L255" s="15"/>
      <c r="M255" s="15"/>
      <c r="N255" s="16"/>
      <c r="O255" s="16"/>
      <c r="P255" s="16"/>
      <c r="Q255" s="17"/>
      <c r="R255" s="17"/>
      <c r="S255" s="17"/>
      <c r="T255" s="17"/>
      <c r="U255" s="17"/>
      <c r="V255" s="17"/>
      <c r="W255" s="17"/>
      <c r="X255" s="17"/>
      <c r="Y255" s="17"/>
      <c r="Z255" s="7" t="str">
        <f aca="false">IF(COUNT(S255:T255)&lt;&gt;2,"",SUM(S255:T255))</f>
        <v/>
      </c>
      <c r="AA255" s="18" t="str">
        <f aca="false">IF(OR(NOT(ISNUMBER(Z255)),NOT(ISNUMBER(R255)),R255&lt;=0),"",Z255/R255)</f>
        <v/>
      </c>
      <c r="AB255" s="18" t="str">
        <f aca="false">IF(OR(COUNT(R255,V255)&lt;&gt;2,R255&lt;=0),"",V255/R255-1)</f>
        <v/>
      </c>
      <c r="AC255" s="19" t="str">
        <f aca="false">IF(COUNT(Q255,R255)&lt;&gt;2,"",IF(OR(Q255&lt;=0,R255&lt;=0),"NM",Q255/R255))</f>
        <v/>
      </c>
      <c r="AD255" s="19" t="str">
        <f aca="false">IF(COUNT(Q255,Z255)&lt;&gt;2,"",IF(OR(Q255&lt;=0,Z255&lt;=0),"NM",Q255/Z255))</f>
        <v/>
      </c>
      <c r="AE255" s="19" t="str">
        <f aca="false">IF(COUNT(Q255,U255)&lt;&gt;2,"",IF(OR(Q255&lt;=0,U255&lt;=0),"NM",Q255/U255))</f>
        <v/>
      </c>
      <c r="AF255" s="19" t="str">
        <f aca="false">IF(COUNT(Q255,V255)&lt;&gt;2,"",IF(OR(Q255&lt;=0,V255&lt;=0),"NM",Q255/V255))</f>
        <v/>
      </c>
      <c r="AG255" s="19" t="str">
        <f aca="false">IF(COUNT(Q255,W255)&lt;&gt;2,"",IF(OR(Q255&lt;=0,W255&lt;=0),"NM",Q255/W255))</f>
        <v/>
      </c>
      <c r="AH255" s="20" t="str">
        <f aca="false">IF(OR(NOT(ISNUMBER(Controls!$C$11)),Controls!$C$11&lt;1,Controls!$C$11&gt;5,Controls!$C$11&lt;&gt;INT(Controls!$C$11)),"",INDEX(AC255:AG255,1,Controls!$C$11))</f>
        <v/>
      </c>
      <c r="AI255" s="1" t="str">
        <f aca="false">IF(A255="","",IF(COUNTIFS($A$10:$A$309,A255)&lt;&gt;1,"Duplicate ID",IF(OR(B255&lt;&gt;Controls!$C$9,C255&lt;&gt;Controls!$C$10),"Other peer group",IF(OR(H255&lt;&gt;"Yes",G255="Excluded",G255="Adjacent",G255="Watchlist"),"Excluded",IF(OR(I255&lt;&gt;"Yes",D255="",E255="",J255="",K255="",L255="",X255="",Controls!$C$10="",Controls!$C$8="",Controls!$C$20="",Controls!$C$21="",M255&lt;&gt;Controls!$C$8,NOT(ISNUMBER(N255)),N255&lt;=0,N255&lt;&gt;Controls!$C$7,NOT(ISNUMBER(O255)),O255&gt;N255,AND(Controls!$C$11&gt;=4,OR(NOT(ISNUMBER(P255)),P255&lt;=N255)),AND(Controls!$C$11=2,T255&lt;&gt;0,Y255=""),AND(G255&lt;&gt;"Core",G255&lt;&gt;"Secondary")),"Review inputs / basis",IF(NOT(ISNUMBER(AH255)),"Missing / NM metric","Eligible"))))))</f>
        <v/>
      </c>
      <c r="AJ255" s="20" t="str">
        <f aca="false">IF(AND(AI255="Eligible",G255="Core"),AH255,"")</f>
        <v/>
      </c>
      <c r="AK255" s="20" t="str">
        <f aca="false">IF(AI255="Eligible",AH255,"")</f>
        <v/>
      </c>
      <c r="AL255" s="1" t="str">
        <f aca="false">IF(NOT(ISNUMBER(AJ255)),"",IF($A$6&lt;5,"Fewer than 5 core",IF(OR(AJ255&lt;$B$6-1.5*($D$6-$B$6),AJ255&gt;$D$6+1.5*($D$6-$B$6)),"Review outlier","Within IQR fences")))</f>
        <v/>
      </c>
      <c r="AM255" s="1"/>
      <c r="AN255" s="1"/>
      <c r="AO255" s="1"/>
      <c r="AP255" s="1"/>
    </row>
    <row r="256" customFormat="false" ht="24.75" hidden="false" customHeight="true" outlineLevel="0" collapsed="false">
      <c r="A256" s="15"/>
      <c r="B256" s="15"/>
      <c r="C256" s="15"/>
      <c r="D256" s="15"/>
      <c r="E256" s="15"/>
      <c r="F256" s="15"/>
      <c r="G256" s="15"/>
      <c r="H256" s="15"/>
      <c r="I256" s="15"/>
      <c r="J256" s="15"/>
      <c r="K256" s="15"/>
      <c r="L256" s="15"/>
      <c r="M256" s="15"/>
      <c r="N256" s="16"/>
      <c r="O256" s="16"/>
      <c r="P256" s="16"/>
      <c r="Q256" s="17"/>
      <c r="R256" s="17"/>
      <c r="S256" s="17"/>
      <c r="T256" s="17"/>
      <c r="U256" s="17"/>
      <c r="V256" s="17"/>
      <c r="W256" s="17"/>
      <c r="X256" s="17"/>
      <c r="Y256" s="17"/>
      <c r="Z256" s="7" t="str">
        <f aca="false">IF(COUNT(S256:T256)&lt;&gt;2,"",SUM(S256:T256))</f>
        <v/>
      </c>
      <c r="AA256" s="18" t="str">
        <f aca="false">IF(OR(NOT(ISNUMBER(Z256)),NOT(ISNUMBER(R256)),R256&lt;=0),"",Z256/R256)</f>
        <v/>
      </c>
      <c r="AB256" s="18" t="str">
        <f aca="false">IF(OR(COUNT(R256,V256)&lt;&gt;2,R256&lt;=0),"",V256/R256-1)</f>
        <v/>
      </c>
      <c r="AC256" s="19" t="str">
        <f aca="false">IF(COUNT(Q256,R256)&lt;&gt;2,"",IF(OR(Q256&lt;=0,R256&lt;=0),"NM",Q256/R256))</f>
        <v/>
      </c>
      <c r="AD256" s="19" t="str">
        <f aca="false">IF(COUNT(Q256,Z256)&lt;&gt;2,"",IF(OR(Q256&lt;=0,Z256&lt;=0),"NM",Q256/Z256))</f>
        <v/>
      </c>
      <c r="AE256" s="19" t="str">
        <f aca="false">IF(COUNT(Q256,U256)&lt;&gt;2,"",IF(OR(Q256&lt;=0,U256&lt;=0),"NM",Q256/U256))</f>
        <v/>
      </c>
      <c r="AF256" s="19" t="str">
        <f aca="false">IF(COUNT(Q256,V256)&lt;&gt;2,"",IF(OR(Q256&lt;=0,V256&lt;=0),"NM",Q256/V256))</f>
        <v/>
      </c>
      <c r="AG256" s="19" t="str">
        <f aca="false">IF(COUNT(Q256,W256)&lt;&gt;2,"",IF(OR(Q256&lt;=0,W256&lt;=0),"NM",Q256/W256))</f>
        <v/>
      </c>
      <c r="AH256" s="20" t="str">
        <f aca="false">IF(OR(NOT(ISNUMBER(Controls!$C$11)),Controls!$C$11&lt;1,Controls!$C$11&gt;5,Controls!$C$11&lt;&gt;INT(Controls!$C$11)),"",INDEX(AC256:AG256,1,Controls!$C$11))</f>
        <v/>
      </c>
      <c r="AI256" s="1" t="str">
        <f aca="false">IF(A256="","",IF(COUNTIFS($A$10:$A$309,A256)&lt;&gt;1,"Duplicate ID",IF(OR(B256&lt;&gt;Controls!$C$9,C256&lt;&gt;Controls!$C$10),"Other peer group",IF(OR(H256&lt;&gt;"Yes",G256="Excluded",G256="Adjacent",G256="Watchlist"),"Excluded",IF(OR(I256&lt;&gt;"Yes",D256="",E256="",J256="",K256="",L256="",X256="",Controls!$C$10="",Controls!$C$8="",Controls!$C$20="",Controls!$C$21="",M256&lt;&gt;Controls!$C$8,NOT(ISNUMBER(N256)),N256&lt;=0,N256&lt;&gt;Controls!$C$7,NOT(ISNUMBER(O256)),O256&gt;N256,AND(Controls!$C$11&gt;=4,OR(NOT(ISNUMBER(P256)),P256&lt;=N256)),AND(Controls!$C$11=2,T256&lt;&gt;0,Y256=""),AND(G256&lt;&gt;"Core",G256&lt;&gt;"Secondary")),"Review inputs / basis",IF(NOT(ISNUMBER(AH256)),"Missing / NM metric","Eligible"))))))</f>
        <v/>
      </c>
      <c r="AJ256" s="20" t="str">
        <f aca="false">IF(AND(AI256="Eligible",G256="Core"),AH256,"")</f>
        <v/>
      </c>
      <c r="AK256" s="20" t="str">
        <f aca="false">IF(AI256="Eligible",AH256,"")</f>
        <v/>
      </c>
      <c r="AL256" s="1" t="str">
        <f aca="false">IF(NOT(ISNUMBER(AJ256)),"",IF($A$6&lt;5,"Fewer than 5 core",IF(OR(AJ256&lt;$B$6-1.5*($D$6-$B$6),AJ256&gt;$D$6+1.5*($D$6-$B$6)),"Review outlier","Within IQR fences")))</f>
        <v/>
      </c>
      <c r="AM256" s="1"/>
      <c r="AN256" s="1"/>
      <c r="AO256" s="1"/>
      <c r="AP256" s="1"/>
    </row>
    <row r="257" customFormat="false" ht="24.75" hidden="false" customHeight="true" outlineLevel="0" collapsed="false">
      <c r="A257" s="15"/>
      <c r="B257" s="15"/>
      <c r="C257" s="15"/>
      <c r="D257" s="15"/>
      <c r="E257" s="15"/>
      <c r="F257" s="15"/>
      <c r="G257" s="15"/>
      <c r="H257" s="15"/>
      <c r="I257" s="15"/>
      <c r="J257" s="15"/>
      <c r="K257" s="15"/>
      <c r="L257" s="15"/>
      <c r="M257" s="15"/>
      <c r="N257" s="16"/>
      <c r="O257" s="16"/>
      <c r="P257" s="16"/>
      <c r="Q257" s="17"/>
      <c r="R257" s="17"/>
      <c r="S257" s="17"/>
      <c r="T257" s="17"/>
      <c r="U257" s="17"/>
      <c r="V257" s="17"/>
      <c r="W257" s="17"/>
      <c r="X257" s="17"/>
      <c r="Y257" s="17"/>
      <c r="Z257" s="7" t="str">
        <f aca="false">IF(COUNT(S257:T257)&lt;&gt;2,"",SUM(S257:T257))</f>
        <v/>
      </c>
      <c r="AA257" s="18" t="str">
        <f aca="false">IF(OR(NOT(ISNUMBER(Z257)),NOT(ISNUMBER(R257)),R257&lt;=0),"",Z257/R257)</f>
        <v/>
      </c>
      <c r="AB257" s="18" t="str">
        <f aca="false">IF(OR(COUNT(R257,V257)&lt;&gt;2,R257&lt;=0),"",V257/R257-1)</f>
        <v/>
      </c>
      <c r="AC257" s="19" t="str">
        <f aca="false">IF(COUNT(Q257,R257)&lt;&gt;2,"",IF(OR(Q257&lt;=0,R257&lt;=0),"NM",Q257/R257))</f>
        <v/>
      </c>
      <c r="AD257" s="19" t="str">
        <f aca="false">IF(COUNT(Q257,Z257)&lt;&gt;2,"",IF(OR(Q257&lt;=0,Z257&lt;=0),"NM",Q257/Z257))</f>
        <v/>
      </c>
      <c r="AE257" s="19" t="str">
        <f aca="false">IF(COUNT(Q257,U257)&lt;&gt;2,"",IF(OR(Q257&lt;=0,U257&lt;=0),"NM",Q257/U257))</f>
        <v/>
      </c>
      <c r="AF257" s="19" t="str">
        <f aca="false">IF(COUNT(Q257,V257)&lt;&gt;2,"",IF(OR(Q257&lt;=0,V257&lt;=0),"NM",Q257/V257))</f>
        <v/>
      </c>
      <c r="AG257" s="19" t="str">
        <f aca="false">IF(COUNT(Q257,W257)&lt;&gt;2,"",IF(OR(Q257&lt;=0,W257&lt;=0),"NM",Q257/W257))</f>
        <v/>
      </c>
      <c r="AH257" s="20" t="str">
        <f aca="false">IF(OR(NOT(ISNUMBER(Controls!$C$11)),Controls!$C$11&lt;1,Controls!$C$11&gt;5,Controls!$C$11&lt;&gt;INT(Controls!$C$11)),"",INDEX(AC257:AG257,1,Controls!$C$11))</f>
        <v/>
      </c>
      <c r="AI257" s="1" t="str">
        <f aca="false">IF(A257="","",IF(COUNTIFS($A$10:$A$309,A257)&lt;&gt;1,"Duplicate ID",IF(OR(B257&lt;&gt;Controls!$C$9,C257&lt;&gt;Controls!$C$10),"Other peer group",IF(OR(H257&lt;&gt;"Yes",G257="Excluded",G257="Adjacent",G257="Watchlist"),"Excluded",IF(OR(I257&lt;&gt;"Yes",D257="",E257="",J257="",K257="",L257="",X257="",Controls!$C$10="",Controls!$C$8="",Controls!$C$20="",Controls!$C$21="",M257&lt;&gt;Controls!$C$8,NOT(ISNUMBER(N257)),N257&lt;=0,N257&lt;&gt;Controls!$C$7,NOT(ISNUMBER(O257)),O257&gt;N257,AND(Controls!$C$11&gt;=4,OR(NOT(ISNUMBER(P257)),P257&lt;=N257)),AND(Controls!$C$11=2,T257&lt;&gt;0,Y257=""),AND(G257&lt;&gt;"Core",G257&lt;&gt;"Secondary")),"Review inputs / basis",IF(NOT(ISNUMBER(AH257)),"Missing / NM metric","Eligible"))))))</f>
        <v/>
      </c>
      <c r="AJ257" s="20" t="str">
        <f aca="false">IF(AND(AI257="Eligible",G257="Core"),AH257,"")</f>
        <v/>
      </c>
      <c r="AK257" s="20" t="str">
        <f aca="false">IF(AI257="Eligible",AH257,"")</f>
        <v/>
      </c>
      <c r="AL257" s="1" t="str">
        <f aca="false">IF(NOT(ISNUMBER(AJ257)),"",IF($A$6&lt;5,"Fewer than 5 core",IF(OR(AJ257&lt;$B$6-1.5*($D$6-$B$6),AJ257&gt;$D$6+1.5*($D$6-$B$6)),"Review outlier","Within IQR fences")))</f>
        <v/>
      </c>
      <c r="AM257" s="1"/>
      <c r="AN257" s="1"/>
      <c r="AO257" s="1"/>
      <c r="AP257" s="1"/>
    </row>
    <row r="258" customFormat="false" ht="24.75" hidden="false" customHeight="true" outlineLevel="0" collapsed="false">
      <c r="A258" s="15"/>
      <c r="B258" s="15"/>
      <c r="C258" s="15"/>
      <c r="D258" s="15"/>
      <c r="E258" s="15"/>
      <c r="F258" s="15"/>
      <c r="G258" s="15"/>
      <c r="H258" s="15"/>
      <c r="I258" s="15"/>
      <c r="J258" s="15"/>
      <c r="K258" s="15"/>
      <c r="L258" s="15"/>
      <c r="M258" s="15"/>
      <c r="N258" s="16"/>
      <c r="O258" s="16"/>
      <c r="P258" s="16"/>
      <c r="Q258" s="17"/>
      <c r="R258" s="17"/>
      <c r="S258" s="17"/>
      <c r="T258" s="17"/>
      <c r="U258" s="17"/>
      <c r="V258" s="17"/>
      <c r="W258" s="17"/>
      <c r="X258" s="17"/>
      <c r="Y258" s="17"/>
      <c r="Z258" s="7" t="str">
        <f aca="false">IF(COUNT(S258:T258)&lt;&gt;2,"",SUM(S258:T258))</f>
        <v/>
      </c>
      <c r="AA258" s="18" t="str">
        <f aca="false">IF(OR(NOT(ISNUMBER(Z258)),NOT(ISNUMBER(R258)),R258&lt;=0),"",Z258/R258)</f>
        <v/>
      </c>
      <c r="AB258" s="18" t="str">
        <f aca="false">IF(OR(COUNT(R258,V258)&lt;&gt;2,R258&lt;=0),"",V258/R258-1)</f>
        <v/>
      </c>
      <c r="AC258" s="19" t="str">
        <f aca="false">IF(COUNT(Q258,R258)&lt;&gt;2,"",IF(OR(Q258&lt;=0,R258&lt;=0),"NM",Q258/R258))</f>
        <v/>
      </c>
      <c r="AD258" s="19" t="str">
        <f aca="false">IF(COUNT(Q258,Z258)&lt;&gt;2,"",IF(OR(Q258&lt;=0,Z258&lt;=0),"NM",Q258/Z258))</f>
        <v/>
      </c>
      <c r="AE258" s="19" t="str">
        <f aca="false">IF(COUNT(Q258,U258)&lt;&gt;2,"",IF(OR(Q258&lt;=0,U258&lt;=0),"NM",Q258/U258))</f>
        <v/>
      </c>
      <c r="AF258" s="19" t="str">
        <f aca="false">IF(COUNT(Q258,V258)&lt;&gt;2,"",IF(OR(Q258&lt;=0,V258&lt;=0),"NM",Q258/V258))</f>
        <v/>
      </c>
      <c r="AG258" s="19" t="str">
        <f aca="false">IF(COUNT(Q258,W258)&lt;&gt;2,"",IF(OR(Q258&lt;=0,W258&lt;=0),"NM",Q258/W258))</f>
        <v/>
      </c>
      <c r="AH258" s="20" t="str">
        <f aca="false">IF(OR(NOT(ISNUMBER(Controls!$C$11)),Controls!$C$11&lt;1,Controls!$C$11&gt;5,Controls!$C$11&lt;&gt;INT(Controls!$C$11)),"",INDEX(AC258:AG258,1,Controls!$C$11))</f>
        <v/>
      </c>
      <c r="AI258" s="1" t="str">
        <f aca="false">IF(A258="","",IF(COUNTIFS($A$10:$A$309,A258)&lt;&gt;1,"Duplicate ID",IF(OR(B258&lt;&gt;Controls!$C$9,C258&lt;&gt;Controls!$C$10),"Other peer group",IF(OR(H258&lt;&gt;"Yes",G258="Excluded",G258="Adjacent",G258="Watchlist"),"Excluded",IF(OR(I258&lt;&gt;"Yes",D258="",E258="",J258="",K258="",L258="",X258="",Controls!$C$10="",Controls!$C$8="",Controls!$C$20="",Controls!$C$21="",M258&lt;&gt;Controls!$C$8,NOT(ISNUMBER(N258)),N258&lt;=0,N258&lt;&gt;Controls!$C$7,NOT(ISNUMBER(O258)),O258&gt;N258,AND(Controls!$C$11&gt;=4,OR(NOT(ISNUMBER(P258)),P258&lt;=N258)),AND(Controls!$C$11=2,T258&lt;&gt;0,Y258=""),AND(G258&lt;&gt;"Core",G258&lt;&gt;"Secondary")),"Review inputs / basis",IF(NOT(ISNUMBER(AH258)),"Missing / NM metric","Eligible"))))))</f>
        <v/>
      </c>
      <c r="AJ258" s="20" t="str">
        <f aca="false">IF(AND(AI258="Eligible",G258="Core"),AH258,"")</f>
        <v/>
      </c>
      <c r="AK258" s="20" t="str">
        <f aca="false">IF(AI258="Eligible",AH258,"")</f>
        <v/>
      </c>
      <c r="AL258" s="1" t="str">
        <f aca="false">IF(NOT(ISNUMBER(AJ258)),"",IF($A$6&lt;5,"Fewer than 5 core",IF(OR(AJ258&lt;$B$6-1.5*($D$6-$B$6),AJ258&gt;$D$6+1.5*($D$6-$B$6)),"Review outlier","Within IQR fences")))</f>
        <v/>
      </c>
      <c r="AM258" s="1"/>
      <c r="AN258" s="1"/>
      <c r="AO258" s="1"/>
      <c r="AP258" s="1"/>
    </row>
    <row r="259" customFormat="false" ht="24.75" hidden="false" customHeight="true" outlineLevel="0" collapsed="false">
      <c r="A259" s="15"/>
      <c r="B259" s="15"/>
      <c r="C259" s="15"/>
      <c r="D259" s="15"/>
      <c r="E259" s="15"/>
      <c r="F259" s="15"/>
      <c r="G259" s="15"/>
      <c r="H259" s="15"/>
      <c r="I259" s="15"/>
      <c r="J259" s="15"/>
      <c r="K259" s="15"/>
      <c r="L259" s="15"/>
      <c r="M259" s="15"/>
      <c r="N259" s="16"/>
      <c r="O259" s="16"/>
      <c r="P259" s="16"/>
      <c r="Q259" s="17"/>
      <c r="R259" s="17"/>
      <c r="S259" s="17"/>
      <c r="T259" s="17"/>
      <c r="U259" s="17"/>
      <c r="V259" s="17"/>
      <c r="W259" s="17"/>
      <c r="X259" s="17"/>
      <c r="Y259" s="17"/>
      <c r="Z259" s="7" t="str">
        <f aca="false">IF(COUNT(S259:T259)&lt;&gt;2,"",SUM(S259:T259))</f>
        <v/>
      </c>
      <c r="AA259" s="18" t="str">
        <f aca="false">IF(OR(NOT(ISNUMBER(Z259)),NOT(ISNUMBER(R259)),R259&lt;=0),"",Z259/R259)</f>
        <v/>
      </c>
      <c r="AB259" s="18" t="str">
        <f aca="false">IF(OR(COUNT(R259,V259)&lt;&gt;2,R259&lt;=0),"",V259/R259-1)</f>
        <v/>
      </c>
      <c r="AC259" s="19" t="str">
        <f aca="false">IF(COUNT(Q259,R259)&lt;&gt;2,"",IF(OR(Q259&lt;=0,R259&lt;=0),"NM",Q259/R259))</f>
        <v/>
      </c>
      <c r="AD259" s="19" t="str">
        <f aca="false">IF(COUNT(Q259,Z259)&lt;&gt;2,"",IF(OR(Q259&lt;=0,Z259&lt;=0),"NM",Q259/Z259))</f>
        <v/>
      </c>
      <c r="AE259" s="19" t="str">
        <f aca="false">IF(COUNT(Q259,U259)&lt;&gt;2,"",IF(OR(Q259&lt;=0,U259&lt;=0),"NM",Q259/U259))</f>
        <v/>
      </c>
      <c r="AF259" s="19" t="str">
        <f aca="false">IF(COUNT(Q259,V259)&lt;&gt;2,"",IF(OR(Q259&lt;=0,V259&lt;=0),"NM",Q259/V259))</f>
        <v/>
      </c>
      <c r="AG259" s="19" t="str">
        <f aca="false">IF(COUNT(Q259,W259)&lt;&gt;2,"",IF(OR(Q259&lt;=0,W259&lt;=0),"NM",Q259/W259))</f>
        <v/>
      </c>
      <c r="AH259" s="20" t="str">
        <f aca="false">IF(OR(NOT(ISNUMBER(Controls!$C$11)),Controls!$C$11&lt;1,Controls!$C$11&gt;5,Controls!$C$11&lt;&gt;INT(Controls!$C$11)),"",INDEX(AC259:AG259,1,Controls!$C$11))</f>
        <v/>
      </c>
      <c r="AI259" s="1" t="str">
        <f aca="false">IF(A259="","",IF(COUNTIFS($A$10:$A$309,A259)&lt;&gt;1,"Duplicate ID",IF(OR(B259&lt;&gt;Controls!$C$9,C259&lt;&gt;Controls!$C$10),"Other peer group",IF(OR(H259&lt;&gt;"Yes",G259="Excluded",G259="Adjacent",G259="Watchlist"),"Excluded",IF(OR(I259&lt;&gt;"Yes",D259="",E259="",J259="",K259="",L259="",X259="",Controls!$C$10="",Controls!$C$8="",Controls!$C$20="",Controls!$C$21="",M259&lt;&gt;Controls!$C$8,NOT(ISNUMBER(N259)),N259&lt;=0,N259&lt;&gt;Controls!$C$7,NOT(ISNUMBER(O259)),O259&gt;N259,AND(Controls!$C$11&gt;=4,OR(NOT(ISNUMBER(P259)),P259&lt;=N259)),AND(Controls!$C$11=2,T259&lt;&gt;0,Y259=""),AND(G259&lt;&gt;"Core",G259&lt;&gt;"Secondary")),"Review inputs / basis",IF(NOT(ISNUMBER(AH259)),"Missing / NM metric","Eligible"))))))</f>
        <v/>
      </c>
      <c r="AJ259" s="20" t="str">
        <f aca="false">IF(AND(AI259="Eligible",G259="Core"),AH259,"")</f>
        <v/>
      </c>
      <c r="AK259" s="20" t="str">
        <f aca="false">IF(AI259="Eligible",AH259,"")</f>
        <v/>
      </c>
      <c r="AL259" s="1" t="str">
        <f aca="false">IF(NOT(ISNUMBER(AJ259)),"",IF($A$6&lt;5,"Fewer than 5 core",IF(OR(AJ259&lt;$B$6-1.5*($D$6-$B$6),AJ259&gt;$D$6+1.5*($D$6-$B$6)),"Review outlier","Within IQR fences")))</f>
        <v/>
      </c>
      <c r="AM259" s="1"/>
      <c r="AN259" s="1"/>
      <c r="AO259" s="1"/>
      <c r="AP259" s="1"/>
    </row>
    <row r="260" customFormat="false" ht="24.75" hidden="false" customHeight="true" outlineLevel="0" collapsed="false">
      <c r="A260" s="15"/>
      <c r="B260" s="15"/>
      <c r="C260" s="15"/>
      <c r="D260" s="15"/>
      <c r="E260" s="15"/>
      <c r="F260" s="15"/>
      <c r="G260" s="15"/>
      <c r="H260" s="15"/>
      <c r="I260" s="15"/>
      <c r="J260" s="15"/>
      <c r="K260" s="15"/>
      <c r="L260" s="15"/>
      <c r="M260" s="15"/>
      <c r="N260" s="16"/>
      <c r="O260" s="16"/>
      <c r="P260" s="16"/>
      <c r="Q260" s="17"/>
      <c r="R260" s="17"/>
      <c r="S260" s="17"/>
      <c r="T260" s="17"/>
      <c r="U260" s="17"/>
      <c r="V260" s="17"/>
      <c r="W260" s="17"/>
      <c r="X260" s="17"/>
      <c r="Y260" s="17"/>
      <c r="Z260" s="7" t="str">
        <f aca="false">IF(COUNT(S260:T260)&lt;&gt;2,"",SUM(S260:T260))</f>
        <v/>
      </c>
      <c r="AA260" s="18" t="str">
        <f aca="false">IF(OR(NOT(ISNUMBER(Z260)),NOT(ISNUMBER(R260)),R260&lt;=0),"",Z260/R260)</f>
        <v/>
      </c>
      <c r="AB260" s="18" t="str">
        <f aca="false">IF(OR(COUNT(R260,V260)&lt;&gt;2,R260&lt;=0),"",V260/R260-1)</f>
        <v/>
      </c>
      <c r="AC260" s="19" t="str">
        <f aca="false">IF(COUNT(Q260,R260)&lt;&gt;2,"",IF(OR(Q260&lt;=0,R260&lt;=0),"NM",Q260/R260))</f>
        <v/>
      </c>
      <c r="AD260" s="19" t="str">
        <f aca="false">IF(COUNT(Q260,Z260)&lt;&gt;2,"",IF(OR(Q260&lt;=0,Z260&lt;=0),"NM",Q260/Z260))</f>
        <v/>
      </c>
      <c r="AE260" s="19" t="str">
        <f aca="false">IF(COUNT(Q260,U260)&lt;&gt;2,"",IF(OR(Q260&lt;=0,U260&lt;=0),"NM",Q260/U260))</f>
        <v/>
      </c>
      <c r="AF260" s="19" t="str">
        <f aca="false">IF(COUNT(Q260,V260)&lt;&gt;2,"",IF(OR(Q260&lt;=0,V260&lt;=0),"NM",Q260/V260))</f>
        <v/>
      </c>
      <c r="AG260" s="19" t="str">
        <f aca="false">IF(COUNT(Q260,W260)&lt;&gt;2,"",IF(OR(Q260&lt;=0,W260&lt;=0),"NM",Q260/W260))</f>
        <v/>
      </c>
      <c r="AH260" s="20" t="str">
        <f aca="false">IF(OR(NOT(ISNUMBER(Controls!$C$11)),Controls!$C$11&lt;1,Controls!$C$11&gt;5,Controls!$C$11&lt;&gt;INT(Controls!$C$11)),"",INDEX(AC260:AG260,1,Controls!$C$11))</f>
        <v/>
      </c>
      <c r="AI260" s="1" t="str">
        <f aca="false">IF(A260="","",IF(COUNTIFS($A$10:$A$309,A260)&lt;&gt;1,"Duplicate ID",IF(OR(B260&lt;&gt;Controls!$C$9,C260&lt;&gt;Controls!$C$10),"Other peer group",IF(OR(H260&lt;&gt;"Yes",G260="Excluded",G260="Adjacent",G260="Watchlist"),"Excluded",IF(OR(I260&lt;&gt;"Yes",D260="",E260="",J260="",K260="",L260="",X260="",Controls!$C$10="",Controls!$C$8="",Controls!$C$20="",Controls!$C$21="",M260&lt;&gt;Controls!$C$8,NOT(ISNUMBER(N260)),N260&lt;=0,N260&lt;&gt;Controls!$C$7,NOT(ISNUMBER(O260)),O260&gt;N260,AND(Controls!$C$11&gt;=4,OR(NOT(ISNUMBER(P260)),P260&lt;=N260)),AND(Controls!$C$11=2,T260&lt;&gt;0,Y260=""),AND(G260&lt;&gt;"Core",G260&lt;&gt;"Secondary")),"Review inputs / basis",IF(NOT(ISNUMBER(AH260)),"Missing / NM metric","Eligible"))))))</f>
        <v/>
      </c>
      <c r="AJ260" s="20" t="str">
        <f aca="false">IF(AND(AI260="Eligible",G260="Core"),AH260,"")</f>
        <v/>
      </c>
      <c r="AK260" s="20" t="str">
        <f aca="false">IF(AI260="Eligible",AH260,"")</f>
        <v/>
      </c>
      <c r="AL260" s="1" t="str">
        <f aca="false">IF(NOT(ISNUMBER(AJ260)),"",IF($A$6&lt;5,"Fewer than 5 core",IF(OR(AJ260&lt;$B$6-1.5*($D$6-$B$6),AJ260&gt;$D$6+1.5*($D$6-$B$6)),"Review outlier","Within IQR fences")))</f>
        <v/>
      </c>
      <c r="AM260" s="1"/>
      <c r="AN260" s="1"/>
      <c r="AO260" s="1"/>
      <c r="AP260" s="1"/>
    </row>
    <row r="261" customFormat="false" ht="24.75" hidden="false" customHeight="true" outlineLevel="0" collapsed="false">
      <c r="A261" s="15"/>
      <c r="B261" s="15"/>
      <c r="C261" s="15"/>
      <c r="D261" s="15"/>
      <c r="E261" s="15"/>
      <c r="F261" s="15"/>
      <c r="G261" s="15"/>
      <c r="H261" s="15"/>
      <c r="I261" s="15"/>
      <c r="J261" s="15"/>
      <c r="K261" s="15"/>
      <c r="L261" s="15"/>
      <c r="M261" s="15"/>
      <c r="N261" s="16"/>
      <c r="O261" s="16"/>
      <c r="P261" s="16"/>
      <c r="Q261" s="17"/>
      <c r="R261" s="17"/>
      <c r="S261" s="17"/>
      <c r="T261" s="17"/>
      <c r="U261" s="17"/>
      <c r="V261" s="17"/>
      <c r="W261" s="17"/>
      <c r="X261" s="17"/>
      <c r="Y261" s="17"/>
      <c r="Z261" s="7" t="str">
        <f aca="false">IF(COUNT(S261:T261)&lt;&gt;2,"",SUM(S261:T261))</f>
        <v/>
      </c>
      <c r="AA261" s="18" t="str">
        <f aca="false">IF(OR(NOT(ISNUMBER(Z261)),NOT(ISNUMBER(R261)),R261&lt;=0),"",Z261/R261)</f>
        <v/>
      </c>
      <c r="AB261" s="18" t="str">
        <f aca="false">IF(OR(COUNT(R261,V261)&lt;&gt;2,R261&lt;=0),"",V261/R261-1)</f>
        <v/>
      </c>
      <c r="AC261" s="19" t="str">
        <f aca="false">IF(COUNT(Q261,R261)&lt;&gt;2,"",IF(OR(Q261&lt;=0,R261&lt;=0),"NM",Q261/R261))</f>
        <v/>
      </c>
      <c r="AD261" s="19" t="str">
        <f aca="false">IF(COUNT(Q261,Z261)&lt;&gt;2,"",IF(OR(Q261&lt;=0,Z261&lt;=0),"NM",Q261/Z261))</f>
        <v/>
      </c>
      <c r="AE261" s="19" t="str">
        <f aca="false">IF(COUNT(Q261,U261)&lt;&gt;2,"",IF(OR(Q261&lt;=0,U261&lt;=0),"NM",Q261/U261))</f>
        <v/>
      </c>
      <c r="AF261" s="19" t="str">
        <f aca="false">IF(COUNT(Q261,V261)&lt;&gt;2,"",IF(OR(Q261&lt;=0,V261&lt;=0),"NM",Q261/V261))</f>
        <v/>
      </c>
      <c r="AG261" s="19" t="str">
        <f aca="false">IF(COUNT(Q261,W261)&lt;&gt;2,"",IF(OR(Q261&lt;=0,W261&lt;=0),"NM",Q261/W261))</f>
        <v/>
      </c>
      <c r="AH261" s="20" t="str">
        <f aca="false">IF(OR(NOT(ISNUMBER(Controls!$C$11)),Controls!$C$11&lt;1,Controls!$C$11&gt;5,Controls!$C$11&lt;&gt;INT(Controls!$C$11)),"",INDEX(AC261:AG261,1,Controls!$C$11))</f>
        <v/>
      </c>
      <c r="AI261" s="1" t="str">
        <f aca="false">IF(A261="","",IF(COUNTIFS($A$10:$A$309,A261)&lt;&gt;1,"Duplicate ID",IF(OR(B261&lt;&gt;Controls!$C$9,C261&lt;&gt;Controls!$C$10),"Other peer group",IF(OR(H261&lt;&gt;"Yes",G261="Excluded",G261="Adjacent",G261="Watchlist"),"Excluded",IF(OR(I261&lt;&gt;"Yes",D261="",E261="",J261="",K261="",L261="",X261="",Controls!$C$10="",Controls!$C$8="",Controls!$C$20="",Controls!$C$21="",M261&lt;&gt;Controls!$C$8,NOT(ISNUMBER(N261)),N261&lt;=0,N261&lt;&gt;Controls!$C$7,NOT(ISNUMBER(O261)),O261&gt;N261,AND(Controls!$C$11&gt;=4,OR(NOT(ISNUMBER(P261)),P261&lt;=N261)),AND(Controls!$C$11=2,T261&lt;&gt;0,Y261=""),AND(G261&lt;&gt;"Core",G261&lt;&gt;"Secondary")),"Review inputs / basis",IF(NOT(ISNUMBER(AH261)),"Missing / NM metric","Eligible"))))))</f>
        <v/>
      </c>
      <c r="AJ261" s="20" t="str">
        <f aca="false">IF(AND(AI261="Eligible",G261="Core"),AH261,"")</f>
        <v/>
      </c>
      <c r="AK261" s="20" t="str">
        <f aca="false">IF(AI261="Eligible",AH261,"")</f>
        <v/>
      </c>
      <c r="AL261" s="1" t="str">
        <f aca="false">IF(NOT(ISNUMBER(AJ261)),"",IF($A$6&lt;5,"Fewer than 5 core",IF(OR(AJ261&lt;$B$6-1.5*($D$6-$B$6),AJ261&gt;$D$6+1.5*($D$6-$B$6)),"Review outlier","Within IQR fences")))</f>
        <v/>
      </c>
      <c r="AM261" s="1"/>
      <c r="AN261" s="1"/>
      <c r="AO261" s="1"/>
      <c r="AP261" s="1"/>
    </row>
    <row r="262" customFormat="false" ht="24.75" hidden="false" customHeight="true" outlineLevel="0" collapsed="false">
      <c r="A262" s="15"/>
      <c r="B262" s="15"/>
      <c r="C262" s="15"/>
      <c r="D262" s="15"/>
      <c r="E262" s="15"/>
      <c r="F262" s="15"/>
      <c r="G262" s="15"/>
      <c r="H262" s="15"/>
      <c r="I262" s="15"/>
      <c r="J262" s="15"/>
      <c r="K262" s="15"/>
      <c r="L262" s="15"/>
      <c r="M262" s="15"/>
      <c r="N262" s="16"/>
      <c r="O262" s="16"/>
      <c r="P262" s="16"/>
      <c r="Q262" s="17"/>
      <c r="R262" s="17"/>
      <c r="S262" s="17"/>
      <c r="T262" s="17"/>
      <c r="U262" s="17"/>
      <c r="V262" s="17"/>
      <c r="W262" s="17"/>
      <c r="X262" s="17"/>
      <c r="Y262" s="17"/>
      <c r="Z262" s="7" t="str">
        <f aca="false">IF(COUNT(S262:T262)&lt;&gt;2,"",SUM(S262:T262))</f>
        <v/>
      </c>
      <c r="AA262" s="18" t="str">
        <f aca="false">IF(OR(NOT(ISNUMBER(Z262)),NOT(ISNUMBER(R262)),R262&lt;=0),"",Z262/R262)</f>
        <v/>
      </c>
      <c r="AB262" s="18" t="str">
        <f aca="false">IF(OR(COUNT(R262,V262)&lt;&gt;2,R262&lt;=0),"",V262/R262-1)</f>
        <v/>
      </c>
      <c r="AC262" s="19" t="str">
        <f aca="false">IF(COUNT(Q262,R262)&lt;&gt;2,"",IF(OR(Q262&lt;=0,R262&lt;=0),"NM",Q262/R262))</f>
        <v/>
      </c>
      <c r="AD262" s="19" t="str">
        <f aca="false">IF(COUNT(Q262,Z262)&lt;&gt;2,"",IF(OR(Q262&lt;=0,Z262&lt;=0),"NM",Q262/Z262))</f>
        <v/>
      </c>
      <c r="AE262" s="19" t="str">
        <f aca="false">IF(COUNT(Q262,U262)&lt;&gt;2,"",IF(OR(Q262&lt;=0,U262&lt;=0),"NM",Q262/U262))</f>
        <v/>
      </c>
      <c r="AF262" s="19" t="str">
        <f aca="false">IF(COUNT(Q262,V262)&lt;&gt;2,"",IF(OR(Q262&lt;=0,V262&lt;=0),"NM",Q262/V262))</f>
        <v/>
      </c>
      <c r="AG262" s="19" t="str">
        <f aca="false">IF(COUNT(Q262,W262)&lt;&gt;2,"",IF(OR(Q262&lt;=0,W262&lt;=0),"NM",Q262/W262))</f>
        <v/>
      </c>
      <c r="AH262" s="20" t="str">
        <f aca="false">IF(OR(NOT(ISNUMBER(Controls!$C$11)),Controls!$C$11&lt;1,Controls!$C$11&gt;5,Controls!$C$11&lt;&gt;INT(Controls!$C$11)),"",INDEX(AC262:AG262,1,Controls!$C$11))</f>
        <v/>
      </c>
      <c r="AI262" s="1" t="str">
        <f aca="false">IF(A262="","",IF(COUNTIFS($A$10:$A$309,A262)&lt;&gt;1,"Duplicate ID",IF(OR(B262&lt;&gt;Controls!$C$9,C262&lt;&gt;Controls!$C$10),"Other peer group",IF(OR(H262&lt;&gt;"Yes",G262="Excluded",G262="Adjacent",G262="Watchlist"),"Excluded",IF(OR(I262&lt;&gt;"Yes",D262="",E262="",J262="",K262="",L262="",X262="",Controls!$C$10="",Controls!$C$8="",Controls!$C$20="",Controls!$C$21="",M262&lt;&gt;Controls!$C$8,NOT(ISNUMBER(N262)),N262&lt;=0,N262&lt;&gt;Controls!$C$7,NOT(ISNUMBER(O262)),O262&gt;N262,AND(Controls!$C$11&gt;=4,OR(NOT(ISNUMBER(P262)),P262&lt;=N262)),AND(Controls!$C$11=2,T262&lt;&gt;0,Y262=""),AND(G262&lt;&gt;"Core",G262&lt;&gt;"Secondary")),"Review inputs / basis",IF(NOT(ISNUMBER(AH262)),"Missing / NM metric","Eligible"))))))</f>
        <v/>
      </c>
      <c r="AJ262" s="20" t="str">
        <f aca="false">IF(AND(AI262="Eligible",G262="Core"),AH262,"")</f>
        <v/>
      </c>
      <c r="AK262" s="20" t="str">
        <f aca="false">IF(AI262="Eligible",AH262,"")</f>
        <v/>
      </c>
      <c r="AL262" s="1" t="str">
        <f aca="false">IF(NOT(ISNUMBER(AJ262)),"",IF($A$6&lt;5,"Fewer than 5 core",IF(OR(AJ262&lt;$B$6-1.5*($D$6-$B$6),AJ262&gt;$D$6+1.5*($D$6-$B$6)),"Review outlier","Within IQR fences")))</f>
        <v/>
      </c>
      <c r="AM262" s="1"/>
      <c r="AN262" s="1"/>
      <c r="AO262" s="1"/>
      <c r="AP262" s="1"/>
    </row>
    <row r="263" customFormat="false" ht="24.75" hidden="false" customHeight="true" outlineLevel="0" collapsed="false">
      <c r="A263" s="15"/>
      <c r="B263" s="15"/>
      <c r="C263" s="15"/>
      <c r="D263" s="15"/>
      <c r="E263" s="15"/>
      <c r="F263" s="15"/>
      <c r="G263" s="15"/>
      <c r="H263" s="15"/>
      <c r="I263" s="15"/>
      <c r="J263" s="15"/>
      <c r="K263" s="15"/>
      <c r="L263" s="15"/>
      <c r="M263" s="15"/>
      <c r="N263" s="16"/>
      <c r="O263" s="16"/>
      <c r="P263" s="16"/>
      <c r="Q263" s="17"/>
      <c r="R263" s="17"/>
      <c r="S263" s="17"/>
      <c r="T263" s="17"/>
      <c r="U263" s="17"/>
      <c r="V263" s="17"/>
      <c r="W263" s="17"/>
      <c r="X263" s="17"/>
      <c r="Y263" s="17"/>
      <c r="Z263" s="7" t="str">
        <f aca="false">IF(COUNT(S263:T263)&lt;&gt;2,"",SUM(S263:T263))</f>
        <v/>
      </c>
      <c r="AA263" s="18" t="str">
        <f aca="false">IF(OR(NOT(ISNUMBER(Z263)),NOT(ISNUMBER(R263)),R263&lt;=0),"",Z263/R263)</f>
        <v/>
      </c>
      <c r="AB263" s="18" t="str">
        <f aca="false">IF(OR(COUNT(R263,V263)&lt;&gt;2,R263&lt;=0),"",V263/R263-1)</f>
        <v/>
      </c>
      <c r="AC263" s="19" t="str">
        <f aca="false">IF(COUNT(Q263,R263)&lt;&gt;2,"",IF(OR(Q263&lt;=0,R263&lt;=0),"NM",Q263/R263))</f>
        <v/>
      </c>
      <c r="AD263" s="19" t="str">
        <f aca="false">IF(COUNT(Q263,Z263)&lt;&gt;2,"",IF(OR(Q263&lt;=0,Z263&lt;=0),"NM",Q263/Z263))</f>
        <v/>
      </c>
      <c r="AE263" s="19" t="str">
        <f aca="false">IF(COUNT(Q263,U263)&lt;&gt;2,"",IF(OR(Q263&lt;=0,U263&lt;=0),"NM",Q263/U263))</f>
        <v/>
      </c>
      <c r="AF263" s="19" t="str">
        <f aca="false">IF(COUNT(Q263,V263)&lt;&gt;2,"",IF(OR(Q263&lt;=0,V263&lt;=0),"NM",Q263/V263))</f>
        <v/>
      </c>
      <c r="AG263" s="19" t="str">
        <f aca="false">IF(COUNT(Q263,W263)&lt;&gt;2,"",IF(OR(Q263&lt;=0,W263&lt;=0),"NM",Q263/W263))</f>
        <v/>
      </c>
      <c r="AH263" s="20" t="str">
        <f aca="false">IF(OR(NOT(ISNUMBER(Controls!$C$11)),Controls!$C$11&lt;1,Controls!$C$11&gt;5,Controls!$C$11&lt;&gt;INT(Controls!$C$11)),"",INDEX(AC263:AG263,1,Controls!$C$11))</f>
        <v/>
      </c>
      <c r="AI263" s="1" t="str">
        <f aca="false">IF(A263="","",IF(COUNTIFS($A$10:$A$309,A263)&lt;&gt;1,"Duplicate ID",IF(OR(B263&lt;&gt;Controls!$C$9,C263&lt;&gt;Controls!$C$10),"Other peer group",IF(OR(H263&lt;&gt;"Yes",G263="Excluded",G263="Adjacent",G263="Watchlist"),"Excluded",IF(OR(I263&lt;&gt;"Yes",D263="",E263="",J263="",K263="",L263="",X263="",Controls!$C$10="",Controls!$C$8="",Controls!$C$20="",Controls!$C$21="",M263&lt;&gt;Controls!$C$8,NOT(ISNUMBER(N263)),N263&lt;=0,N263&lt;&gt;Controls!$C$7,NOT(ISNUMBER(O263)),O263&gt;N263,AND(Controls!$C$11&gt;=4,OR(NOT(ISNUMBER(P263)),P263&lt;=N263)),AND(Controls!$C$11=2,T263&lt;&gt;0,Y263=""),AND(G263&lt;&gt;"Core",G263&lt;&gt;"Secondary")),"Review inputs / basis",IF(NOT(ISNUMBER(AH263)),"Missing / NM metric","Eligible"))))))</f>
        <v/>
      </c>
      <c r="AJ263" s="20" t="str">
        <f aca="false">IF(AND(AI263="Eligible",G263="Core"),AH263,"")</f>
        <v/>
      </c>
      <c r="AK263" s="20" t="str">
        <f aca="false">IF(AI263="Eligible",AH263,"")</f>
        <v/>
      </c>
      <c r="AL263" s="1" t="str">
        <f aca="false">IF(NOT(ISNUMBER(AJ263)),"",IF($A$6&lt;5,"Fewer than 5 core",IF(OR(AJ263&lt;$B$6-1.5*($D$6-$B$6),AJ263&gt;$D$6+1.5*($D$6-$B$6)),"Review outlier","Within IQR fences")))</f>
        <v/>
      </c>
      <c r="AM263" s="1"/>
      <c r="AN263" s="1"/>
      <c r="AO263" s="1"/>
      <c r="AP263" s="1"/>
    </row>
    <row r="264" customFormat="false" ht="24.75" hidden="false" customHeight="true" outlineLevel="0" collapsed="false">
      <c r="A264" s="15"/>
      <c r="B264" s="15"/>
      <c r="C264" s="15"/>
      <c r="D264" s="15"/>
      <c r="E264" s="15"/>
      <c r="F264" s="15"/>
      <c r="G264" s="15"/>
      <c r="H264" s="15"/>
      <c r="I264" s="15"/>
      <c r="J264" s="15"/>
      <c r="K264" s="15"/>
      <c r="L264" s="15"/>
      <c r="M264" s="15"/>
      <c r="N264" s="16"/>
      <c r="O264" s="16"/>
      <c r="P264" s="16"/>
      <c r="Q264" s="17"/>
      <c r="R264" s="17"/>
      <c r="S264" s="17"/>
      <c r="T264" s="17"/>
      <c r="U264" s="17"/>
      <c r="V264" s="17"/>
      <c r="W264" s="17"/>
      <c r="X264" s="17"/>
      <c r="Y264" s="17"/>
      <c r="Z264" s="7" t="str">
        <f aca="false">IF(COUNT(S264:T264)&lt;&gt;2,"",SUM(S264:T264))</f>
        <v/>
      </c>
      <c r="AA264" s="18" t="str">
        <f aca="false">IF(OR(NOT(ISNUMBER(Z264)),NOT(ISNUMBER(R264)),R264&lt;=0),"",Z264/R264)</f>
        <v/>
      </c>
      <c r="AB264" s="18" t="str">
        <f aca="false">IF(OR(COUNT(R264,V264)&lt;&gt;2,R264&lt;=0),"",V264/R264-1)</f>
        <v/>
      </c>
      <c r="AC264" s="19" t="str">
        <f aca="false">IF(COUNT(Q264,R264)&lt;&gt;2,"",IF(OR(Q264&lt;=0,R264&lt;=0),"NM",Q264/R264))</f>
        <v/>
      </c>
      <c r="AD264" s="19" t="str">
        <f aca="false">IF(COUNT(Q264,Z264)&lt;&gt;2,"",IF(OR(Q264&lt;=0,Z264&lt;=0),"NM",Q264/Z264))</f>
        <v/>
      </c>
      <c r="AE264" s="19" t="str">
        <f aca="false">IF(COUNT(Q264,U264)&lt;&gt;2,"",IF(OR(Q264&lt;=0,U264&lt;=0),"NM",Q264/U264))</f>
        <v/>
      </c>
      <c r="AF264" s="19" t="str">
        <f aca="false">IF(COUNT(Q264,V264)&lt;&gt;2,"",IF(OR(Q264&lt;=0,V264&lt;=0),"NM",Q264/V264))</f>
        <v/>
      </c>
      <c r="AG264" s="19" t="str">
        <f aca="false">IF(COUNT(Q264,W264)&lt;&gt;2,"",IF(OR(Q264&lt;=0,W264&lt;=0),"NM",Q264/W264))</f>
        <v/>
      </c>
      <c r="AH264" s="20" t="str">
        <f aca="false">IF(OR(NOT(ISNUMBER(Controls!$C$11)),Controls!$C$11&lt;1,Controls!$C$11&gt;5,Controls!$C$11&lt;&gt;INT(Controls!$C$11)),"",INDEX(AC264:AG264,1,Controls!$C$11))</f>
        <v/>
      </c>
      <c r="AI264" s="1" t="str">
        <f aca="false">IF(A264="","",IF(COUNTIFS($A$10:$A$309,A264)&lt;&gt;1,"Duplicate ID",IF(OR(B264&lt;&gt;Controls!$C$9,C264&lt;&gt;Controls!$C$10),"Other peer group",IF(OR(H264&lt;&gt;"Yes",G264="Excluded",G264="Adjacent",G264="Watchlist"),"Excluded",IF(OR(I264&lt;&gt;"Yes",D264="",E264="",J264="",K264="",L264="",X264="",Controls!$C$10="",Controls!$C$8="",Controls!$C$20="",Controls!$C$21="",M264&lt;&gt;Controls!$C$8,NOT(ISNUMBER(N264)),N264&lt;=0,N264&lt;&gt;Controls!$C$7,NOT(ISNUMBER(O264)),O264&gt;N264,AND(Controls!$C$11&gt;=4,OR(NOT(ISNUMBER(P264)),P264&lt;=N264)),AND(Controls!$C$11=2,T264&lt;&gt;0,Y264=""),AND(G264&lt;&gt;"Core",G264&lt;&gt;"Secondary")),"Review inputs / basis",IF(NOT(ISNUMBER(AH264)),"Missing / NM metric","Eligible"))))))</f>
        <v/>
      </c>
      <c r="AJ264" s="20" t="str">
        <f aca="false">IF(AND(AI264="Eligible",G264="Core"),AH264,"")</f>
        <v/>
      </c>
      <c r="AK264" s="20" t="str">
        <f aca="false">IF(AI264="Eligible",AH264,"")</f>
        <v/>
      </c>
      <c r="AL264" s="1" t="str">
        <f aca="false">IF(NOT(ISNUMBER(AJ264)),"",IF($A$6&lt;5,"Fewer than 5 core",IF(OR(AJ264&lt;$B$6-1.5*($D$6-$B$6),AJ264&gt;$D$6+1.5*($D$6-$B$6)),"Review outlier","Within IQR fences")))</f>
        <v/>
      </c>
      <c r="AM264" s="1"/>
      <c r="AN264" s="1"/>
      <c r="AO264" s="1"/>
      <c r="AP264" s="1"/>
    </row>
    <row r="265" customFormat="false" ht="24.75" hidden="false" customHeight="true" outlineLevel="0" collapsed="false">
      <c r="A265" s="15"/>
      <c r="B265" s="15"/>
      <c r="C265" s="15"/>
      <c r="D265" s="15"/>
      <c r="E265" s="15"/>
      <c r="F265" s="15"/>
      <c r="G265" s="15"/>
      <c r="H265" s="15"/>
      <c r="I265" s="15"/>
      <c r="J265" s="15"/>
      <c r="K265" s="15"/>
      <c r="L265" s="15"/>
      <c r="M265" s="15"/>
      <c r="N265" s="16"/>
      <c r="O265" s="16"/>
      <c r="P265" s="16"/>
      <c r="Q265" s="17"/>
      <c r="R265" s="17"/>
      <c r="S265" s="17"/>
      <c r="T265" s="17"/>
      <c r="U265" s="17"/>
      <c r="V265" s="17"/>
      <c r="W265" s="17"/>
      <c r="X265" s="17"/>
      <c r="Y265" s="17"/>
      <c r="Z265" s="7" t="str">
        <f aca="false">IF(COUNT(S265:T265)&lt;&gt;2,"",SUM(S265:T265))</f>
        <v/>
      </c>
      <c r="AA265" s="18" t="str">
        <f aca="false">IF(OR(NOT(ISNUMBER(Z265)),NOT(ISNUMBER(R265)),R265&lt;=0),"",Z265/R265)</f>
        <v/>
      </c>
      <c r="AB265" s="18" t="str">
        <f aca="false">IF(OR(COUNT(R265,V265)&lt;&gt;2,R265&lt;=0),"",V265/R265-1)</f>
        <v/>
      </c>
      <c r="AC265" s="19" t="str">
        <f aca="false">IF(COUNT(Q265,R265)&lt;&gt;2,"",IF(OR(Q265&lt;=0,R265&lt;=0),"NM",Q265/R265))</f>
        <v/>
      </c>
      <c r="AD265" s="19" t="str">
        <f aca="false">IF(COUNT(Q265,Z265)&lt;&gt;2,"",IF(OR(Q265&lt;=0,Z265&lt;=0),"NM",Q265/Z265))</f>
        <v/>
      </c>
      <c r="AE265" s="19" t="str">
        <f aca="false">IF(COUNT(Q265,U265)&lt;&gt;2,"",IF(OR(Q265&lt;=0,U265&lt;=0),"NM",Q265/U265))</f>
        <v/>
      </c>
      <c r="AF265" s="19" t="str">
        <f aca="false">IF(COUNT(Q265,V265)&lt;&gt;2,"",IF(OR(Q265&lt;=0,V265&lt;=0),"NM",Q265/V265))</f>
        <v/>
      </c>
      <c r="AG265" s="19" t="str">
        <f aca="false">IF(COUNT(Q265,W265)&lt;&gt;2,"",IF(OR(Q265&lt;=0,W265&lt;=0),"NM",Q265/W265))</f>
        <v/>
      </c>
      <c r="AH265" s="20" t="str">
        <f aca="false">IF(OR(NOT(ISNUMBER(Controls!$C$11)),Controls!$C$11&lt;1,Controls!$C$11&gt;5,Controls!$C$11&lt;&gt;INT(Controls!$C$11)),"",INDEX(AC265:AG265,1,Controls!$C$11))</f>
        <v/>
      </c>
      <c r="AI265" s="1" t="str">
        <f aca="false">IF(A265="","",IF(COUNTIFS($A$10:$A$309,A265)&lt;&gt;1,"Duplicate ID",IF(OR(B265&lt;&gt;Controls!$C$9,C265&lt;&gt;Controls!$C$10),"Other peer group",IF(OR(H265&lt;&gt;"Yes",G265="Excluded",G265="Adjacent",G265="Watchlist"),"Excluded",IF(OR(I265&lt;&gt;"Yes",D265="",E265="",J265="",K265="",L265="",X265="",Controls!$C$10="",Controls!$C$8="",Controls!$C$20="",Controls!$C$21="",M265&lt;&gt;Controls!$C$8,NOT(ISNUMBER(N265)),N265&lt;=0,N265&lt;&gt;Controls!$C$7,NOT(ISNUMBER(O265)),O265&gt;N265,AND(Controls!$C$11&gt;=4,OR(NOT(ISNUMBER(P265)),P265&lt;=N265)),AND(Controls!$C$11=2,T265&lt;&gt;0,Y265=""),AND(G265&lt;&gt;"Core",G265&lt;&gt;"Secondary")),"Review inputs / basis",IF(NOT(ISNUMBER(AH265)),"Missing / NM metric","Eligible"))))))</f>
        <v/>
      </c>
      <c r="AJ265" s="20" t="str">
        <f aca="false">IF(AND(AI265="Eligible",G265="Core"),AH265,"")</f>
        <v/>
      </c>
      <c r="AK265" s="20" t="str">
        <f aca="false">IF(AI265="Eligible",AH265,"")</f>
        <v/>
      </c>
      <c r="AL265" s="1" t="str">
        <f aca="false">IF(NOT(ISNUMBER(AJ265)),"",IF($A$6&lt;5,"Fewer than 5 core",IF(OR(AJ265&lt;$B$6-1.5*($D$6-$B$6),AJ265&gt;$D$6+1.5*($D$6-$B$6)),"Review outlier","Within IQR fences")))</f>
        <v/>
      </c>
      <c r="AM265" s="1"/>
      <c r="AN265" s="1"/>
      <c r="AO265" s="1"/>
      <c r="AP265" s="1"/>
    </row>
    <row r="266" customFormat="false" ht="24.75" hidden="false" customHeight="true" outlineLevel="0" collapsed="false">
      <c r="A266" s="15"/>
      <c r="B266" s="15"/>
      <c r="C266" s="15"/>
      <c r="D266" s="15"/>
      <c r="E266" s="15"/>
      <c r="F266" s="15"/>
      <c r="G266" s="15"/>
      <c r="H266" s="15"/>
      <c r="I266" s="15"/>
      <c r="J266" s="15"/>
      <c r="K266" s="15"/>
      <c r="L266" s="15"/>
      <c r="M266" s="15"/>
      <c r="N266" s="16"/>
      <c r="O266" s="16"/>
      <c r="P266" s="16"/>
      <c r="Q266" s="17"/>
      <c r="R266" s="17"/>
      <c r="S266" s="17"/>
      <c r="T266" s="17"/>
      <c r="U266" s="17"/>
      <c r="V266" s="17"/>
      <c r="W266" s="17"/>
      <c r="X266" s="17"/>
      <c r="Y266" s="17"/>
      <c r="Z266" s="7" t="str">
        <f aca="false">IF(COUNT(S266:T266)&lt;&gt;2,"",SUM(S266:T266))</f>
        <v/>
      </c>
      <c r="AA266" s="18" t="str">
        <f aca="false">IF(OR(NOT(ISNUMBER(Z266)),NOT(ISNUMBER(R266)),R266&lt;=0),"",Z266/R266)</f>
        <v/>
      </c>
      <c r="AB266" s="18" t="str">
        <f aca="false">IF(OR(COUNT(R266,V266)&lt;&gt;2,R266&lt;=0),"",V266/R266-1)</f>
        <v/>
      </c>
      <c r="AC266" s="19" t="str">
        <f aca="false">IF(COUNT(Q266,R266)&lt;&gt;2,"",IF(OR(Q266&lt;=0,R266&lt;=0),"NM",Q266/R266))</f>
        <v/>
      </c>
      <c r="AD266" s="19" t="str">
        <f aca="false">IF(COUNT(Q266,Z266)&lt;&gt;2,"",IF(OR(Q266&lt;=0,Z266&lt;=0),"NM",Q266/Z266))</f>
        <v/>
      </c>
      <c r="AE266" s="19" t="str">
        <f aca="false">IF(COUNT(Q266,U266)&lt;&gt;2,"",IF(OR(Q266&lt;=0,U266&lt;=0),"NM",Q266/U266))</f>
        <v/>
      </c>
      <c r="AF266" s="19" t="str">
        <f aca="false">IF(COUNT(Q266,V266)&lt;&gt;2,"",IF(OR(Q266&lt;=0,V266&lt;=0),"NM",Q266/V266))</f>
        <v/>
      </c>
      <c r="AG266" s="19" t="str">
        <f aca="false">IF(COUNT(Q266,W266)&lt;&gt;2,"",IF(OR(Q266&lt;=0,W266&lt;=0),"NM",Q266/W266))</f>
        <v/>
      </c>
      <c r="AH266" s="20" t="str">
        <f aca="false">IF(OR(NOT(ISNUMBER(Controls!$C$11)),Controls!$C$11&lt;1,Controls!$C$11&gt;5,Controls!$C$11&lt;&gt;INT(Controls!$C$11)),"",INDEX(AC266:AG266,1,Controls!$C$11))</f>
        <v/>
      </c>
      <c r="AI266" s="1" t="str">
        <f aca="false">IF(A266="","",IF(COUNTIFS($A$10:$A$309,A266)&lt;&gt;1,"Duplicate ID",IF(OR(B266&lt;&gt;Controls!$C$9,C266&lt;&gt;Controls!$C$10),"Other peer group",IF(OR(H266&lt;&gt;"Yes",G266="Excluded",G266="Adjacent",G266="Watchlist"),"Excluded",IF(OR(I266&lt;&gt;"Yes",D266="",E266="",J266="",K266="",L266="",X266="",Controls!$C$10="",Controls!$C$8="",Controls!$C$20="",Controls!$C$21="",M266&lt;&gt;Controls!$C$8,NOT(ISNUMBER(N266)),N266&lt;=0,N266&lt;&gt;Controls!$C$7,NOT(ISNUMBER(O266)),O266&gt;N266,AND(Controls!$C$11&gt;=4,OR(NOT(ISNUMBER(P266)),P266&lt;=N266)),AND(Controls!$C$11=2,T266&lt;&gt;0,Y266=""),AND(G266&lt;&gt;"Core",G266&lt;&gt;"Secondary")),"Review inputs / basis",IF(NOT(ISNUMBER(AH266)),"Missing / NM metric","Eligible"))))))</f>
        <v/>
      </c>
      <c r="AJ266" s="20" t="str">
        <f aca="false">IF(AND(AI266="Eligible",G266="Core"),AH266,"")</f>
        <v/>
      </c>
      <c r="AK266" s="20" t="str">
        <f aca="false">IF(AI266="Eligible",AH266,"")</f>
        <v/>
      </c>
      <c r="AL266" s="1" t="str">
        <f aca="false">IF(NOT(ISNUMBER(AJ266)),"",IF($A$6&lt;5,"Fewer than 5 core",IF(OR(AJ266&lt;$B$6-1.5*($D$6-$B$6),AJ266&gt;$D$6+1.5*($D$6-$B$6)),"Review outlier","Within IQR fences")))</f>
        <v/>
      </c>
      <c r="AM266" s="1"/>
      <c r="AN266" s="1"/>
      <c r="AO266" s="1"/>
      <c r="AP266" s="1"/>
    </row>
    <row r="267" customFormat="false" ht="24.75" hidden="false" customHeight="true" outlineLevel="0" collapsed="false">
      <c r="A267" s="15"/>
      <c r="B267" s="15"/>
      <c r="C267" s="15"/>
      <c r="D267" s="15"/>
      <c r="E267" s="15"/>
      <c r="F267" s="15"/>
      <c r="G267" s="15"/>
      <c r="H267" s="15"/>
      <c r="I267" s="15"/>
      <c r="J267" s="15"/>
      <c r="K267" s="15"/>
      <c r="L267" s="15"/>
      <c r="M267" s="15"/>
      <c r="N267" s="16"/>
      <c r="O267" s="16"/>
      <c r="P267" s="16"/>
      <c r="Q267" s="17"/>
      <c r="R267" s="17"/>
      <c r="S267" s="17"/>
      <c r="T267" s="17"/>
      <c r="U267" s="17"/>
      <c r="V267" s="17"/>
      <c r="W267" s="17"/>
      <c r="X267" s="17"/>
      <c r="Y267" s="17"/>
      <c r="Z267" s="7" t="str">
        <f aca="false">IF(COUNT(S267:T267)&lt;&gt;2,"",SUM(S267:T267))</f>
        <v/>
      </c>
      <c r="AA267" s="18" t="str">
        <f aca="false">IF(OR(NOT(ISNUMBER(Z267)),NOT(ISNUMBER(R267)),R267&lt;=0),"",Z267/R267)</f>
        <v/>
      </c>
      <c r="AB267" s="18" t="str">
        <f aca="false">IF(OR(COUNT(R267,V267)&lt;&gt;2,R267&lt;=0),"",V267/R267-1)</f>
        <v/>
      </c>
      <c r="AC267" s="19" t="str">
        <f aca="false">IF(COUNT(Q267,R267)&lt;&gt;2,"",IF(OR(Q267&lt;=0,R267&lt;=0),"NM",Q267/R267))</f>
        <v/>
      </c>
      <c r="AD267" s="19" t="str">
        <f aca="false">IF(COUNT(Q267,Z267)&lt;&gt;2,"",IF(OR(Q267&lt;=0,Z267&lt;=0),"NM",Q267/Z267))</f>
        <v/>
      </c>
      <c r="AE267" s="19" t="str">
        <f aca="false">IF(COUNT(Q267,U267)&lt;&gt;2,"",IF(OR(Q267&lt;=0,U267&lt;=0),"NM",Q267/U267))</f>
        <v/>
      </c>
      <c r="AF267" s="19" t="str">
        <f aca="false">IF(COUNT(Q267,V267)&lt;&gt;2,"",IF(OR(Q267&lt;=0,V267&lt;=0),"NM",Q267/V267))</f>
        <v/>
      </c>
      <c r="AG267" s="19" t="str">
        <f aca="false">IF(COUNT(Q267,W267)&lt;&gt;2,"",IF(OR(Q267&lt;=0,W267&lt;=0),"NM",Q267/W267))</f>
        <v/>
      </c>
      <c r="AH267" s="20" t="str">
        <f aca="false">IF(OR(NOT(ISNUMBER(Controls!$C$11)),Controls!$C$11&lt;1,Controls!$C$11&gt;5,Controls!$C$11&lt;&gt;INT(Controls!$C$11)),"",INDEX(AC267:AG267,1,Controls!$C$11))</f>
        <v/>
      </c>
      <c r="AI267" s="1" t="str">
        <f aca="false">IF(A267="","",IF(COUNTIFS($A$10:$A$309,A267)&lt;&gt;1,"Duplicate ID",IF(OR(B267&lt;&gt;Controls!$C$9,C267&lt;&gt;Controls!$C$10),"Other peer group",IF(OR(H267&lt;&gt;"Yes",G267="Excluded",G267="Adjacent",G267="Watchlist"),"Excluded",IF(OR(I267&lt;&gt;"Yes",D267="",E267="",J267="",K267="",L267="",X267="",Controls!$C$10="",Controls!$C$8="",Controls!$C$20="",Controls!$C$21="",M267&lt;&gt;Controls!$C$8,NOT(ISNUMBER(N267)),N267&lt;=0,N267&lt;&gt;Controls!$C$7,NOT(ISNUMBER(O267)),O267&gt;N267,AND(Controls!$C$11&gt;=4,OR(NOT(ISNUMBER(P267)),P267&lt;=N267)),AND(Controls!$C$11=2,T267&lt;&gt;0,Y267=""),AND(G267&lt;&gt;"Core",G267&lt;&gt;"Secondary")),"Review inputs / basis",IF(NOT(ISNUMBER(AH267)),"Missing / NM metric","Eligible"))))))</f>
        <v/>
      </c>
      <c r="AJ267" s="20" t="str">
        <f aca="false">IF(AND(AI267="Eligible",G267="Core"),AH267,"")</f>
        <v/>
      </c>
      <c r="AK267" s="20" t="str">
        <f aca="false">IF(AI267="Eligible",AH267,"")</f>
        <v/>
      </c>
      <c r="AL267" s="1" t="str">
        <f aca="false">IF(NOT(ISNUMBER(AJ267)),"",IF($A$6&lt;5,"Fewer than 5 core",IF(OR(AJ267&lt;$B$6-1.5*($D$6-$B$6),AJ267&gt;$D$6+1.5*($D$6-$B$6)),"Review outlier","Within IQR fences")))</f>
        <v/>
      </c>
      <c r="AM267" s="1"/>
      <c r="AN267" s="1"/>
      <c r="AO267" s="1"/>
      <c r="AP267" s="1"/>
    </row>
    <row r="268" customFormat="false" ht="24.75" hidden="false" customHeight="true" outlineLevel="0" collapsed="false">
      <c r="A268" s="15"/>
      <c r="B268" s="15"/>
      <c r="C268" s="15"/>
      <c r="D268" s="15"/>
      <c r="E268" s="15"/>
      <c r="F268" s="15"/>
      <c r="G268" s="15"/>
      <c r="H268" s="15"/>
      <c r="I268" s="15"/>
      <c r="J268" s="15"/>
      <c r="K268" s="15"/>
      <c r="L268" s="15"/>
      <c r="M268" s="15"/>
      <c r="N268" s="16"/>
      <c r="O268" s="16"/>
      <c r="P268" s="16"/>
      <c r="Q268" s="17"/>
      <c r="R268" s="17"/>
      <c r="S268" s="17"/>
      <c r="T268" s="17"/>
      <c r="U268" s="17"/>
      <c r="V268" s="17"/>
      <c r="W268" s="17"/>
      <c r="X268" s="17"/>
      <c r="Y268" s="17"/>
      <c r="Z268" s="7" t="str">
        <f aca="false">IF(COUNT(S268:T268)&lt;&gt;2,"",SUM(S268:T268))</f>
        <v/>
      </c>
      <c r="AA268" s="18" t="str">
        <f aca="false">IF(OR(NOT(ISNUMBER(Z268)),NOT(ISNUMBER(R268)),R268&lt;=0),"",Z268/R268)</f>
        <v/>
      </c>
      <c r="AB268" s="18" t="str">
        <f aca="false">IF(OR(COUNT(R268,V268)&lt;&gt;2,R268&lt;=0),"",V268/R268-1)</f>
        <v/>
      </c>
      <c r="AC268" s="19" t="str">
        <f aca="false">IF(COUNT(Q268,R268)&lt;&gt;2,"",IF(OR(Q268&lt;=0,R268&lt;=0),"NM",Q268/R268))</f>
        <v/>
      </c>
      <c r="AD268" s="19" t="str">
        <f aca="false">IF(COUNT(Q268,Z268)&lt;&gt;2,"",IF(OR(Q268&lt;=0,Z268&lt;=0),"NM",Q268/Z268))</f>
        <v/>
      </c>
      <c r="AE268" s="19" t="str">
        <f aca="false">IF(COUNT(Q268,U268)&lt;&gt;2,"",IF(OR(Q268&lt;=0,U268&lt;=0),"NM",Q268/U268))</f>
        <v/>
      </c>
      <c r="AF268" s="19" t="str">
        <f aca="false">IF(COUNT(Q268,V268)&lt;&gt;2,"",IF(OR(Q268&lt;=0,V268&lt;=0),"NM",Q268/V268))</f>
        <v/>
      </c>
      <c r="AG268" s="19" t="str">
        <f aca="false">IF(COUNT(Q268,W268)&lt;&gt;2,"",IF(OR(Q268&lt;=0,W268&lt;=0),"NM",Q268/W268))</f>
        <v/>
      </c>
      <c r="AH268" s="20" t="str">
        <f aca="false">IF(OR(NOT(ISNUMBER(Controls!$C$11)),Controls!$C$11&lt;1,Controls!$C$11&gt;5,Controls!$C$11&lt;&gt;INT(Controls!$C$11)),"",INDEX(AC268:AG268,1,Controls!$C$11))</f>
        <v/>
      </c>
      <c r="AI268" s="1" t="str">
        <f aca="false">IF(A268="","",IF(COUNTIFS($A$10:$A$309,A268)&lt;&gt;1,"Duplicate ID",IF(OR(B268&lt;&gt;Controls!$C$9,C268&lt;&gt;Controls!$C$10),"Other peer group",IF(OR(H268&lt;&gt;"Yes",G268="Excluded",G268="Adjacent",G268="Watchlist"),"Excluded",IF(OR(I268&lt;&gt;"Yes",D268="",E268="",J268="",K268="",L268="",X268="",Controls!$C$10="",Controls!$C$8="",Controls!$C$20="",Controls!$C$21="",M268&lt;&gt;Controls!$C$8,NOT(ISNUMBER(N268)),N268&lt;=0,N268&lt;&gt;Controls!$C$7,NOT(ISNUMBER(O268)),O268&gt;N268,AND(Controls!$C$11&gt;=4,OR(NOT(ISNUMBER(P268)),P268&lt;=N268)),AND(Controls!$C$11=2,T268&lt;&gt;0,Y268=""),AND(G268&lt;&gt;"Core",G268&lt;&gt;"Secondary")),"Review inputs / basis",IF(NOT(ISNUMBER(AH268)),"Missing / NM metric","Eligible"))))))</f>
        <v/>
      </c>
      <c r="AJ268" s="20" t="str">
        <f aca="false">IF(AND(AI268="Eligible",G268="Core"),AH268,"")</f>
        <v/>
      </c>
      <c r="AK268" s="20" t="str">
        <f aca="false">IF(AI268="Eligible",AH268,"")</f>
        <v/>
      </c>
      <c r="AL268" s="1" t="str">
        <f aca="false">IF(NOT(ISNUMBER(AJ268)),"",IF($A$6&lt;5,"Fewer than 5 core",IF(OR(AJ268&lt;$B$6-1.5*($D$6-$B$6),AJ268&gt;$D$6+1.5*($D$6-$B$6)),"Review outlier","Within IQR fences")))</f>
        <v/>
      </c>
      <c r="AM268" s="1"/>
      <c r="AN268" s="1"/>
      <c r="AO268" s="1"/>
      <c r="AP268" s="1"/>
    </row>
    <row r="269" customFormat="false" ht="24.75" hidden="false" customHeight="true" outlineLevel="0" collapsed="false">
      <c r="A269" s="15"/>
      <c r="B269" s="15"/>
      <c r="C269" s="15"/>
      <c r="D269" s="15"/>
      <c r="E269" s="15"/>
      <c r="F269" s="15"/>
      <c r="G269" s="15"/>
      <c r="H269" s="15"/>
      <c r="I269" s="15"/>
      <c r="J269" s="15"/>
      <c r="K269" s="15"/>
      <c r="L269" s="15"/>
      <c r="M269" s="15"/>
      <c r="N269" s="16"/>
      <c r="O269" s="16"/>
      <c r="P269" s="16"/>
      <c r="Q269" s="17"/>
      <c r="R269" s="17"/>
      <c r="S269" s="17"/>
      <c r="T269" s="17"/>
      <c r="U269" s="17"/>
      <c r="V269" s="17"/>
      <c r="W269" s="17"/>
      <c r="X269" s="17"/>
      <c r="Y269" s="17"/>
      <c r="Z269" s="7" t="str">
        <f aca="false">IF(COUNT(S269:T269)&lt;&gt;2,"",SUM(S269:T269))</f>
        <v/>
      </c>
      <c r="AA269" s="18" t="str">
        <f aca="false">IF(OR(NOT(ISNUMBER(Z269)),NOT(ISNUMBER(R269)),R269&lt;=0),"",Z269/R269)</f>
        <v/>
      </c>
      <c r="AB269" s="18" t="str">
        <f aca="false">IF(OR(COUNT(R269,V269)&lt;&gt;2,R269&lt;=0),"",V269/R269-1)</f>
        <v/>
      </c>
      <c r="AC269" s="19" t="str">
        <f aca="false">IF(COUNT(Q269,R269)&lt;&gt;2,"",IF(OR(Q269&lt;=0,R269&lt;=0),"NM",Q269/R269))</f>
        <v/>
      </c>
      <c r="AD269" s="19" t="str">
        <f aca="false">IF(COUNT(Q269,Z269)&lt;&gt;2,"",IF(OR(Q269&lt;=0,Z269&lt;=0),"NM",Q269/Z269))</f>
        <v/>
      </c>
      <c r="AE269" s="19" t="str">
        <f aca="false">IF(COUNT(Q269,U269)&lt;&gt;2,"",IF(OR(Q269&lt;=0,U269&lt;=0),"NM",Q269/U269))</f>
        <v/>
      </c>
      <c r="AF269" s="19" t="str">
        <f aca="false">IF(COUNT(Q269,V269)&lt;&gt;2,"",IF(OR(Q269&lt;=0,V269&lt;=0),"NM",Q269/V269))</f>
        <v/>
      </c>
      <c r="AG269" s="19" t="str">
        <f aca="false">IF(COUNT(Q269,W269)&lt;&gt;2,"",IF(OR(Q269&lt;=0,W269&lt;=0),"NM",Q269/W269))</f>
        <v/>
      </c>
      <c r="AH269" s="20" t="str">
        <f aca="false">IF(OR(NOT(ISNUMBER(Controls!$C$11)),Controls!$C$11&lt;1,Controls!$C$11&gt;5,Controls!$C$11&lt;&gt;INT(Controls!$C$11)),"",INDEX(AC269:AG269,1,Controls!$C$11))</f>
        <v/>
      </c>
      <c r="AI269" s="1" t="str">
        <f aca="false">IF(A269="","",IF(COUNTIFS($A$10:$A$309,A269)&lt;&gt;1,"Duplicate ID",IF(OR(B269&lt;&gt;Controls!$C$9,C269&lt;&gt;Controls!$C$10),"Other peer group",IF(OR(H269&lt;&gt;"Yes",G269="Excluded",G269="Adjacent",G269="Watchlist"),"Excluded",IF(OR(I269&lt;&gt;"Yes",D269="",E269="",J269="",K269="",L269="",X269="",Controls!$C$10="",Controls!$C$8="",Controls!$C$20="",Controls!$C$21="",M269&lt;&gt;Controls!$C$8,NOT(ISNUMBER(N269)),N269&lt;=0,N269&lt;&gt;Controls!$C$7,NOT(ISNUMBER(O269)),O269&gt;N269,AND(Controls!$C$11&gt;=4,OR(NOT(ISNUMBER(P269)),P269&lt;=N269)),AND(Controls!$C$11=2,T269&lt;&gt;0,Y269=""),AND(G269&lt;&gt;"Core",G269&lt;&gt;"Secondary")),"Review inputs / basis",IF(NOT(ISNUMBER(AH269)),"Missing / NM metric","Eligible"))))))</f>
        <v/>
      </c>
      <c r="AJ269" s="20" t="str">
        <f aca="false">IF(AND(AI269="Eligible",G269="Core"),AH269,"")</f>
        <v/>
      </c>
      <c r="AK269" s="20" t="str">
        <f aca="false">IF(AI269="Eligible",AH269,"")</f>
        <v/>
      </c>
      <c r="AL269" s="1" t="str">
        <f aca="false">IF(NOT(ISNUMBER(AJ269)),"",IF($A$6&lt;5,"Fewer than 5 core",IF(OR(AJ269&lt;$B$6-1.5*($D$6-$B$6),AJ269&gt;$D$6+1.5*($D$6-$B$6)),"Review outlier","Within IQR fences")))</f>
        <v/>
      </c>
      <c r="AM269" s="1"/>
      <c r="AN269" s="1"/>
      <c r="AO269" s="1"/>
      <c r="AP269" s="1"/>
    </row>
    <row r="270" customFormat="false" ht="24.75" hidden="false" customHeight="true" outlineLevel="0" collapsed="false">
      <c r="A270" s="15"/>
      <c r="B270" s="15"/>
      <c r="C270" s="15"/>
      <c r="D270" s="15"/>
      <c r="E270" s="15"/>
      <c r="F270" s="15"/>
      <c r="G270" s="15"/>
      <c r="H270" s="15"/>
      <c r="I270" s="15"/>
      <c r="J270" s="15"/>
      <c r="K270" s="15"/>
      <c r="L270" s="15"/>
      <c r="M270" s="15"/>
      <c r="N270" s="16"/>
      <c r="O270" s="16"/>
      <c r="P270" s="16"/>
      <c r="Q270" s="17"/>
      <c r="R270" s="17"/>
      <c r="S270" s="17"/>
      <c r="T270" s="17"/>
      <c r="U270" s="17"/>
      <c r="V270" s="17"/>
      <c r="W270" s="17"/>
      <c r="X270" s="17"/>
      <c r="Y270" s="17"/>
      <c r="Z270" s="7" t="str">
        <f aca="false">IF(COUNT(S270:T270)&lt;&gt;2,"",SUM(S270:T270))</f>
        <v/>
      </c>
      <c r="AA270" s="18" t="str">
        <f aca="false">IF(OR(NOT(ISNUMBER(Z270)),NOT(ISNUMBER(R270)),R270&lt;=0),"",Z270/R270)</f>
        <v/>
      </c>
      <c r="AB270" s="18" t="str">
        <f aca="false">IF(OR(COUNT(R270,V270)&lt;&gt;2,R270&lt;=0),"",V270/R270-1)</f>
        <v/>
      </c>
      <c r="AC270" s="19" t="str">
        <f aca="false">IF(COUNT(Q270,R270)&lt;&gt;2,"",IF(OR(Q270&lt;=0,R270&lt;=0),"NM",Q270/R270))</f>
        <v/>
      </c>
      <c r="AD270" s="19" t="str">
        <f aca="false">IF(COUNT(Q270,Z270)&lt;&gt;2,"",IF(OR(Q270&lt;=0,Z270&lt;=0),"NM",Q270/Z270))</f>
        <v/>
      </c>
      <c r="AE270" s="19" t="str">
        <f aca="false">IF(COUNT(Q270,U270)&lt;&gt;2,"",IF(OR(Q270&lt;=0,U270&lt;=0),"NM",Q270/U270))</f>
        <v/>
      </c>
      <c r="AF270" s="19" t="str">
        <f aca="false">IF(COUNT(Q270,V270)&lt;&gt;2,"",IF(OR(Q270&lt;=0,V270&lt;=0),"NM",Q270/V270))</f>
        <v/>
      </c>
      <c r="AG270" s="19" t="str">
        <f aca="false">IF(COUNT(Q270,W270)&lt;&gt;2,"",IF(OR(Q270&lt;=0,W270&lt;=0),"NM",Q270/W270))</f>
        <v/>
      </c>
      <c r="AH270" s="20" t="str">
        <f aca="false">IF(OR(NOT(ISNUMBER(Controls!$C$11)),Controls!$C$11&lt;1,Controls!$C$11&gt;5,Controls!$C$11&lt;&gt;INT(Controls!$C$11)),"",INDEX(AC270:AG270,1,Controls!$C$11))</f>
        <v/>
      </c>
      <c r="AI270" s="1" t="str">
        <f aca="false">IF(A270="","",IF(COUNTIFS($A$10:$A$309,A270)&lt;&gt;1,"Duplicate ID",IF(OR(B270&lt;&gt;Controls!$C$9,C270&lt;&gt;Controls!$C$10),"Other peer group",IF(OR(H270&lt;&gt;"Yes",G270="Excluded",G270="Adjacent",G270="Watchlist"),"Excluded",IF(OR(I270&lt;&gt;"Yes",D270="",E270="",J270="",K270="",L270="",X270="",Controls!$C$10="",Controls!$C$8="",Controls!$C$20="",Controls!$C$21="",M270&lt;&gt;Controls!$C$8,NOT(ISNUMBER(N270)),N270&lt;=0,N270&lt;&gt;Controls!$C$7,NOT(ISNUMBER(O270)),O270&gt;N270,AND(Controls!$C$11&gt;=4,OR(NOT(ISNUMBER(P270)),P270&lt;=N270)),AND(Controls!$C$11=2,T270&lt;&gt;0,Y270=""),AND(G270&lt;&gt;"Core",G270&lt;&gt;"Secondary")),"Review inputs / basis",IF(NOT(ISNUMBER(AH270)),"Missing / NM metric","Eligible"))))))</f>
        <v/>
      </c>
      <c r="AJ270" s="20" t="str">
        <f aca="false">IF(AND(AI270="Eligible",G270="Core"),AH270,"")</f>
        <v/>
      </c>
      <c r="AK270" s="20" t="str">
        <f aca="false">IF(AI270="Eligible",AH270,"")</f>
        <v/>
      </c>
      <c r="AL270" s="1" t="str">
        <f aca="false">IF(NOT(ISNUMBER(AJ270)),"",IF($A$6&lt;5,"Fewer than 5 core",IF(OR(AJ270&lt;$B$6-1.5*($D$6-$B$6),AJ270&gt;$D$6+1.5*($D$6-$B$6)),"Review outlier","Within IQR fences")))</f>
        <v/>
      </c>
      <c r="AM270" s="1"/>
      <c r="AN270" s="1"/>
      <c r="AO270" s="1"/>
      <c r="AP270" s="1"/>
    </row>
    <row r="271" customFormat="false" ht="24.75" hidden="false" customHeight="true" outlineLevel="0" collapsed="false">
      <c r="A271" s="15"/>
      <c r="B271" s="15"/>
      <c r="C271" s="15"/>
      <c r="D271" s="15"/>
      <c r="E271" s="15"/>
      <c r="F271" s="15"/>
      <c r="G271" s="15"/>
      <c r="H271" s="15"/>
      <c r="I271" s="15"/>
      <c r="J271" s="15"/>
      <c r="K271" s="15"/>
      <c r="L271" s="15"/>
      <c r="M271" s="15"/>
      <c r="N271" s="16"/>
      <c r="O271" s="16"/>
      <c r="P271" s="16"/>
      <c r="Q271" s="17"/>
      <c r="R271" s="17"/>
      <c r="S271" s="17"/>
      <c r="T271" s="17"/>
      <c r="U271" s="17"/>
      <c r="V271" s="17"/>
      <c r="W271" s="17"/>
      <c r="X271" s="17"/>
      <c r="Y271" s="17"/>
      <c r="Z271" s="7" t="str">
        <f aca="false">IF(COUNT(S271:T271)&lt;&gt;2,"",SUM(S271:T271))</f>
        <v/>
      </c>
      <c r="AA271" s="18" t="str">
        <f aca="false">IF(OR(NOT(ISNUMBER(Z271)),NOT(ISNUMBER(R271)),R271&lt;=0),"",Z271/R271)</f>
        <v/>
      </c>
      <c r="AB271" s="18" t="str">
        <f aca="false">IF(OR(COUNT(R271,V271)&lt;&gt;2,R271&lt;=0),"",V271/R271-1)</f>
        <v/>
      </c>
      <c r="AC271" s="19" t="str">
        <f aca="false">IF(COUNT(Q271,R271)&lt;&gt;2,"",IF(OR(Q271&lt;=0,R271&lt;=0),"NM",Q271/R271))</f>
        <v/>
      </c>
      <c r="AD271" s="19" t="str">
        <f aca="false">IF(COUNT(Q271,Z271)&lt;&gt;2,"",IF(OR(Q271&lt;=0,Z271&lt;=0),"NM",Q271/Z271))</f>
        <v/>
      </c>
      <c r="AE271" s="19" t="str">
        <f aca="false">IF(COUNT(Q271,U271)&lt;&gt;2,"",IF(OR(Q271&lt;=0,U271&lt;=0),"NM",Q271/U271))</f>
        <v/>
      </c>
      <c r="AF271" s="19" t="str">
        <f aca="false">IF(COUNT(Q271,V271)&lt;&gt;2,"",IF(OR(Q271&lt;=0,V271&lt;=0),"NM",Q271/V271))</f>
        <v/>
      </c>
      <c r="AG271" s="19" t="str">
        <f aca="false">IF(COUNT(Q271,W271)&lt;&gt;2,"",IF(OR(Q271&lt;=0,W271&lt;=0),"NM",Q271/W271))</f>
        <v/>
      </c>
      <c r="AH271" s="20" t="str">
        <f aca="false">IF(OR(NOT(ISNUMBER(Controls!$C$11)),Controls!$C$11&lt;1,Controls!$C$11&gt;5,Controls!$C$11&lt;&gt;INT(Controls!$C$11)),"",INDEX(AC271:AG271,1,Controls!$C$11))</f>
        <v/>
      </c>
      <c r="AI271" s="1" t="str">
        <f aca="false">IF(A271="","",IF(COUNTIFS($A$10:$A$309,A271)&lt;&gt;1,"Duplicate ID",IF(OR(B271&lt;&gt;Controls!$C$9,C271&lt;&gt;Controls!$C$10),"Other peer group",IF(OR(H271&lt;&gt;"Yes",G271="Excluded",G271="Adjacent",G271="Watchlist"),"Excluded",IF(OR(I271&lt;&gt;"Yes",D271="",E271="",J271="",K271="",L271="",X271="",Controls!$C$10="",Controls!$C$8="",Controls!$C$20="",Controls!$C$21="",M271&lt;&gt;Controls!$C$8,NOT(ISNUMBER(N271)),N271&lt;=0,N271&lt;&gt;Controls!$C$7,NOT(ISNUMBER(O271)),O271&gt;N271,AND(Controls!$C$11&gt;=4,OR(NOT(ISNUMBER(P271)),P271&lt;=N271)),AND(Controls!$C$11=2,T271&lt;&gt;0,Y271=""),AND(G271&lt;&gt;"Core",G271&lt;&gt;"Secondary")),"Review inputs / basis",IF(NOT(ISNUMBER(AH271)),"Missing / NM metric","Eligible"))))))</f>
        <v/>
      </c>
      <c r="AJ271" s="20" t="str">
        <f aca="false">IF(AND(AI271="Eligible",G271="Core"),AH271,"")</f>
        <v/>
      </c>
      <c r="AK271" s="20" t="str">
        <f aca="false">IF(AI271="Eligible",AH271,"")</f>
        <v/>
      </c>
      <c r="AL271" s="1" t="str">
        <f aca="false">IF(NOT(ISNUMBER(AJ271)),"",IF($A$6&lt;5,"Fewer than 5 core",IF(OR(AJ271&lt;$B$6-1.5*($D$6-$B$6),AJ271&gt;$D$6+1.5*($D$6-$B$6)),"Review outlier","Within IQR fences")))</f>
        <v/>
      </c>
      <c r="AM271" s="1"/>
      <c r="AN271" s="1"/>
      <c r="AO271" s="1"/>
      <c r="AP271" s="1"/>
    </row>
    <row r="272" customFormat="false" ht="24.75" hidden="false" customHeight="true" outlineLevel="0" collapsed="false">
      <c r="A272" s="15"/>
      <c r="B272" s="15"/>
      <c r="C272" s="15"/>
      <c r="D272" s="15"/>
      <c r="E272" s="15"/>
      <c r="F272" s="15"/>
      <c r="G272" s="15"/>
      <c r="H272" s="15"/>
      <c r="I272" s="15"/>
      <c r="J272" s="15"/>
      <c r="K272" s="15"/>
      <c r="L272" s="15"/>
      <c r="M272" s="15"/>
      <c r="N272" s="16"/>
      <c r="O272" s="16"/>
      <c r="P272" s="16"/>
      <c r="Q272" s="17"/>
      <c r="R272" s="17"/>
      <c r="S272" s="17"/>
      <c r="T272" s="17"/>
      <c r="U272" s="17"/>
      <c r="V272" s="17"/>
      <c r="W272" s="17"/>
      <c r="X272" s="17"/>
      <c r="Y272" s="17"/>
      <c r="Z272" s="7" t="str">
        <f aca="false">IF(COUNT(S272:T272)&lt;&gt;2,"",SUM(S272:T272))</f>
        <v/>
      </c>
      <c r="AA272" s="18" t="str">
        <f aca="false">IF(OR(NOT(ISNUMBER(Z272)),NOT(ISNUMBER(R272)),R272&lt;=0),"",Z272/R272)</f>
        <v/>
      </c>
      <c r="AB272" s="18" t="str">
        <f aca="false">IF(OR(COUNT(R272,V272)&lt;&gt;2,R272&lt;=0),"",V272/R272-1)</f>
        <v/>
      </c>
      <c r="AC272" s="19" t="str">
        <f aca="false">IF(COUNT(Q272,R272)&lt;&gt;2,"",IF(OR(Q272&lt;=0,R272&lt;=0),"NM",Q272/R272))</f>
        <v/>
      </c>
      <c r="AD272" s="19" t="str">
        <f aca="false">IF(COUNT(Q272,Z272)&lt;&gt;2,"",IF(OR(Q272&lt;=0,Z272&lt;=0),"NM",Q272/Z272))</f>
        <v/>
      </c>
      <c r="AE272" s="19" t="str">
        <f aca="false">IF(COUNT(Q272,U272)&lt;&gt;2,"",IF(OR(Q272&lt;=0,U272&lt;=0),"NM",Q272/U272))</f>
        <v/>
      </c>
      <c r="AF272" s="19" t="str">
        <f aca="false">IF(COUNT(Q272,V272)&lt;&gt;2,"",IF(OR(Q272&lt;=0,V272&lt;=0),"NM",Q272/V272))</f>
        <v/>
      </c>
      <c r="AG272" s="19" t="str">
        <f aca="false">IF(COUNT(Q272,W272)&lt;&gt;2,"",IF(OR(Q272&lt;=0,W272&lt;=0),"NM",Q272/W272))</f>
        <v/>
      </c>
      <c r="AH272" s="20" t="str">
        <f aca="false">IF(OR(NOT(ISNUMBER(Controls!$C$11)),Controls!$C$11&lt;1,Controls!$C$11&gt;5,Controls!$C$11&lt;&gt;INT(Controls!$C$11)),"",INDEX(AC272:AG272,1,Controls!$C$11))</f>
        <v/>
      </c>
      <c r="AI272" s="1" t="str">
        <f aca="false">IF(A272="","",IF(COUNTIFS($A$10:$A$309,A272)&lt;&gt;1,"Duplicate ID",IF(OR(B272&lt;&gt;Controls!$C$9,C272&lt;&gt;Controls!$C$10),"Other peer group",IF(OR(H272&lt;&gt;"Yes",G272="Excluded",G272="Adjacent",G272="Watchlist"),"Excluded",IF(OR(I272&lt;&gt;"Yes",D272="",E272="",J272="",K272="",L272="",X272="",Controls!$C$10="",Controls!$C$8="",Controls!$C$20="",Controls!$C$21="",M272&lt;&gt;Controls!$C$8,NOT(ISNUMBER(N272)),N272&lt;=0,N272&lt;&gt;Controls!$C$7,NOT(ISNUMBER(O272)),O272&gt;N272,AND(Controls!$C$11&gt;=4,OR(NOT(ISNUMBER(P272)),P272&lt;=N272)),AND(Controls!$C$11=2,T272&lt;&gt;0,Y272=""),AND(G272&lt;&gt;"Core",G272&lt;&gt;"Secondary")),"Review inputs / basis",IF(NOT(ISNUMBER(AH272)),"Missing / NM metric","Eligible"))))))</f>
        <v/>
      </c>
      <c r="AJ272" s="20" t="str">
        <f aca="false">IF(AND(AI272="Eligible",G272="Core"),AH272,"")</f>
        <v/>
      </c>
      <c r="AK272" s="20" t="str">
        <f aca="false">IF(AI272="Eligible",AH272,"")</f>
        <v/>
      </c>
      <c r="AL272" s="1" t="str">
        <f aca="false">IF(NOT(ISNUMBER(AJ272)),"",IF($A$6&lt;5,"Fewer than 5 core",IF(OR(AJ272&lt;$B$6-1.5*($D$6-$B$6),AJ272&gt;$D$6+1.5*($D$6-$B$6)),"Review outlier","Within IQR fences")))</f>
        <v/>
      </c>
      <c r="AM272" s="1"/>
      <c r="AN272" s="1"/>
      <c r="AO272" s="1"/>
      <c r="AP272" s="1"/>
    </row>
    <row r="273" customFormat="false" ht="24.75" hidden="false" customHeight="true" outlineLevel="0" collapsed="false">
      <c r="A273" s="15"/>
      <c r="B273" s="15"/>
      <c r="C273" s="15"/>
      <c r="D273" s="15"/>
      <c r="E273" s="15"/>
      <c r="F273" s="15"/>
      <c r="G273" s="15"/>
      <c r="H273" s="15"/>
      <c r="I273" s="15"/>
      <c r="J273" s="15"/>
      <c r="K273" s="15"/>
      <c r="L273" s="15"/>
      <c r="M273" s="15"/>
      <c r="N273" s="16"/>
      <c r="O273" s="16"/>
      <c r="P273" s="16"/>
      <c r="Q273" s="17"/>
      <c r="R273" s="17"/>
      <c r="S273" s="17"/>
      <c r="T273" s="17"/>
      <c r="U273" s="17"/>
      <c r="V273" s="17"/>
      <c r="W273" s="17"/>
      <c r="X273" s="17"/>
      <c r="Y273" s="17"/>
      <c r="Z273" s="7" t="str">
        <f aca="false">IF(COUNT(S273:T273)&lt;&gt;2,"",SUM(S273:T273))</f>
        <v/>
      </c>
      <c r="AA273" s="18" t="str">
        <f aca="false">IF(OR(NOT(ISNUMBER(Z273)),NOT(ISNUMBER(R273)),R273&lt;=0),"",Z273/R273)</f>
        <v/>
      </c>
      <c r="AB273" s="18" t="str">
        <f aca="false">IF(OR(COUNT(R273,V273)&lt;&gt;2,R273&lt;=0),"",V273/R273-1)</f>
        <v/>
      </c>
      <c r="AC273" s="19" t="str">
        <f aca="false">IF(COUNT(Q273,R273)&lt;&gt;2,"",IF(OR(Q273&lt;=0,R273&lt;=0),"NM",Q273/R273))</f>
        <v/>
      </c>
      <c r="AD273" s="19" t="str">
        <f aca="false">IF(COUNT(Q273,Z273)&lt;&gt;2,"",IF(OR(Q273&lt;=0,Z273&lt;=0),"NM",Q273/Z273))</f>
        <v/>
      </c>
      <c r="AE273" s="19" t="str">
        <f aca="false">IF(COUNT(Q273,U273)&lt;&gt;2,"",IF(OR(Q273&lt;=0,U273&lt;=0),"NM",Q273/U273))</f>
        <v/>
      </c>
      <c r="AF273" s="19" t="str">
        <f aca="false">IF(COUNT(Q273,V273)&lt;&gt;2,"",IF(OR(Q273&lt;=0,V273&lt;=0),"NM",Q273/V273))</f>
        <v/>
      </c>
      <c r="AG273" s="19" t="str">
        <f aca="false">IF(COUNT(Q273,W273)&lt;&gt;2,"",IF(OR(Q273&lt;=0,W273&lt;=0),"NM",Q273/W273))</f>
        <v/>
      </c>
      <c r="AH273" s="20" t="str">
        <f aca="false">IF(OR(NOT(ISNUMBER(Controls!$C$11)),Controls!$C$11&lt;1,Controls!$C$11&gt;5,Controls!$C$11&lt;&gt;INT(Controls!$C$11)),"",INDEX(AC273:AG273,1,Controls!$C$11))</f>
        <v/>
      </c>
      <c r="AI273" s="1" t="str">
        <f aca="false">IF(A273="","",IF(COUNTIFS($A$10:$A$309,A273)&lt;&gt;1,"Duplicate ID",IF(OR(B273&lt;&gt;Controls!$C$9,C273&lt;&gt;Controls!$C$10),"Other peer group",IF(OR(H273&lt;&gt;"Yes",G273="Excluded",G273="Adjacent",G273="Watchlist"),"Excluded",IF(OR(I273&lt;&gt;"Yes",D273="",E273="",J273="",K273="",L273="",X273="",Controls!$C$10="",Controls!$C$8="",Controls!$C$20="",Controls!$C$21="",M273&lt;&gt;Controls!$C$8,NOT(ISNUMBER(N273)),N273&lt;=0,N273&lt;&gt;Controls!$C$7,NOT(ISNUMBER(O273)),O273&gt;N273,AND(Controls!$C$11&gt;=4,OR(NOT(ISNUMBER(P273)),P273&lt;=N273)),AND(Controls!$C$11=2,T273&lt;&gt;0,Y273=""),AND(G273&lt;&gt;"Core",G273&lt;&gt;"Secondary")),"Review inputs / basis",IF(NOT(ISNUMBER(AH273)),"Missing / NM metric","Eligible"))))))</f>
        <v/>
      </c>
      <c r="AJ273" s="20" t="str">
        <f aca="false">IF(AND(AI273="Eligible",G273="Core"),AH273,"")</f>
        <v/>
      </c>
      <c r="AK273" s="20" t="str">
        <f aca="false">IF(AI273="Eligible",AH273,"")</f>
        <v/>
      </c>
      <c r="AL273" s="1" t="str">
        <f aca="false">IF(NOT(ISNUMBER(AJ273)),"",IF($A$6&lt;5,"Fewer than 5 core",IF(OR(AJ273&lt;$B$6-1.5*($D$6-$B$6),AJ273&gt;$D$6+1.5*($D$6-$B$6)),"Review outlier","Within IQR fences")))</f>
        <v/>
      </c>
      <c r="AM273" s="1"/>
      <c r="AN273" s="1"/>
      <c r="AO273" s="1"/>
      <c r="AP273" s="1"/>
    </row>
    <row r="274" customFormat="false" ht="24.75" hidden="false" customHeight="true" outlineLevel="0" collapsed="false">
      <c r="A274" s="15"/>
      <c r="B274" s="15"/>
      <c r="C274" s="15"/>
      <c r="D274" s="15"/>
      <c r="E274" s="15"/>
      <c r="F274" s="15"/>
      <c r="G274" s="15"/>
      <c r="H274" s="15"/>
      <c r="I274" s="15"/>
      <c r="J274" s="15"/>
      <c r="K274" s="15"/>
      <c r="L274" s="15"/>
      <c r="M274" s="15"/>
      <c r="N274" s="16"/>
      <c r="O274" s="16"/>
      <c r="P274" s="16"/>
      <c r="Q274" s="17"/>
      <c r="R274" s="17"/>
      <c r="S274" s="17"/>
      <c r="T274" s="17"/>
      <c r="U274" s="17"/>
      <c r="V274" s="17"/>
      <c r="W274" s="17"/>
      <c r="X274" s="17"/>
      <c r="Y274" s="17"/>
      <c r="Z274" s="7" t="str">
        <f aca="false">IF(COUNT(S274:T274)&lt;&gt;2,"",SUM(S274:T274))</f>
        <v/>
      </c>
      <c r="AA274" s="18" t="str">
        <f aca="false">IF(OR(NOT(ISNUMBER(Z274)),NOT(ISNUMBER(R274)),R274&lt;=0),"",Z274/R274)</f>
        <v/>
      </c>
      <c r="AB274" s="18" t="str">
        <f aca="false">IF(OR(COUNT(R274,V274)&lt;&gt;2,R274&lt;=0),"",V274/R274-1)</f>
        <v/>
      </c>
      <c r="AC274" s="19" t="str">
        <f aca="false">IF(COUNT(Q274,R274)&lt;&gt;2,"",IF(OR(Q274&lt;=0,R274&lt;=0),"NM",Q274/R274))</f>
        <v/>
      </c>
      <c r="AD274" s="19" t="str">
        <f aca="false">IF(COUNT(Q274,Z274)&lt;&gt;2,"",IF(OR(Q274&lt;=0,Z274&lt;=0),"NM",Q274/Z274))</f>
        <v/>
      </c>
      <c r="AE274" s="19" t="str">
        <f aca="false">IF(COUNT(Q274,U274)&lt;&gt;2,"",IF(OR(Q274&lt;=0,U274&lt;=0),"NM",Q274/U274))</f>
        <v/>
      </c>
      <c r="AF274" s="19" t="str">
        <f aca="false">IF(COUNT(Q274,V274)&lt;&gt;2,"",IF(OR(Q274&lt;=0,V274&lt;=0),"NM",Q274/V274))</f>
        <v/>
      </c>
      <c r="AG274" s="19" t="str">
        <f aca="false">IF(COUNT(Q274,W274)&lt;&gt;2,"",IF(OR(Q274&lt;=0,W274&lt;=0),"NM",Q274/W274))</f>
        <v/>
      </c>
      <c r="AH274" s="20" t="str">
        <f aca="false">IF(OR(NOT(ISNUMBER(Controls!$C$11)),Controls!$C$11&lt;1,Controls!$C$11&gt;5,Controls!$C$11&lt;&gt;INT(Controls!$C$11)),"",INDEX(AC274:AG274,1,Controls!$C$11))</f>
        <v/>
      </c>
      <c r="AI274" s="1" t="str">
        <f aca="false">IF(A274="","",IF(COUNTIFS($A$10:$A$309,A274)&lt;&gt;1,"Duplicate ID",IF(OR(B274&lt;&gt;Controls!$C$9,C274&lt;&gt;Controls!$C$10),"Other peer group",IF(OR(H274&lt;&gt;"Yes",G274="Excluded",G274="Adjacent",G274="Watchlist"),"Excluded",IF(OR(I274&lt;&gt;"Yes",D274="",E274="",J274="",K274="",L274="",X274="",Controls!$C$10="",Controls!$C$8="",Controls!$C$20="",Controls!$C$21="",M274&lt;&gt;Controls!$C$8,NOT(ISNUMBER(N274)),N274&lt;=0,N274&lt;&gt;Controls!$C$7,NOT(ISNUMBER(O274)),O274&gt;N274,AND(Controls!$C$11&gt;=4,OR(NOT(ISNUMBER(P274)),P274&lt;=N274)),AND(Controls!$C$11=2,T274&lt;&gt;0,Y274=""),AND(G274&lt;&gt;"Core",G274&lt;&gt;"Secondary")),"Review inputs / basis",IF(NOT(ISNUMBER(AH274)),"Missing / NM metric","Eligible"))))))</f>
        <v/>
      </c>
      <c r="AJ274" s="20" t="str">
        <f aca="false">IF(AND(AI274="Eligible",G274="Core"),AH274,"")</f>
        <v/>
      </c>
      <c r="AK274" s="20" t="str">
        <f aca="false">IF(AI274="Eligible",AH274,"")</f>
        <v/>
      </c>
      <c r="AL274" s="1" t="str">
        <f aca="false">IF(NOT(ISNUMBER(AJ274)),"",IF($A$6&lt;5,"Fewer than 5 core",IF(OR(AJ274&lt;$B$6-1.5*($D$6-$B$6),AJ274&gt;$D$6+1.5*($D$6-$B$6)),"Review outlier","Within IQR fences")))</f>
        <v/>
      </c>
      <c r="AM274" s="1"/>
      <c r="AN274" s="1"/>
      <c r="AO274" s="1"/>
      <c r="AP274" s="1"/>
    </row>
    <row r="275" customFormat="false" ht="24.75" hidden="false" customHeight="true" outlineLevel="0" collapsed="false">
      <c r="A275" s="15"/>
      <c r="B275" s="15"/>
      <c r="C275" s="15"/>
      <c r="D275" s="15"/>
      <c r="E275" s="15"/>
      <c r="F275" s="15"/>
      <c r="G275" s="15"/>
      <c r="H275" s="15"/>
      <c r="I275" s="15"/>
      <c r="J275" s="15"/>
      <c r="K275" s="15"/>
      <c r="L275" s="15"/>
      <c r="M275" s="15"/>
      <c r="N275" s="16"/>
      <c r="O275" s="16"/>
      <c r="P275" s="16"/>
      <c r="Q275" s="17"/>
      <c r="R275" s="17"/>
      <c r="S275" s="17"/>
      <c r="T275" s="17"/>
      <c r="U275" s="17"/>
      <c r="V275" s="17"/>
      <c r="W275" s="17"/>
      <c r="X275" s="17"/>
      <c r="Y275" s="17"/>
      <c r="Z275" s="7" t="str">
        <f aca="false">IF(COUNT(S275:T275)&lt;&gt;2,"",SUM(S275:T275))</f>
        <v/>
      </c>
      <c r="AA275" s="18" t="str">
        <f aca="false">IF(OR(NOT(ISNUMBER(Z275)),NOT(ISNUMBER(R275)),R275&lt;=0),"",Z275/R275)</f>
        <v/>
      </c>
      <c r="AB275" s="18" t="str">
        <f aca="false">IF(OR(COUNT(R275,V275)&lt;&gt;2,R275&lt;=0),"",V275/R275-1)</f>
        <v/>
      </c>
      <c r="AC275" s="19" t="str">
        <f aca="false">IF(COUNT(Q275,R275)&lt;&gt;2,"",IF(OR(Q275&lt;=0,R275&lt;=0),"NM",Q275/R275))</f>
        <v/>
      </c>
      <c r="AD275" s="19" t="str">
        <f aca="false">IF(COUNT(Q275,Z275)&lt;&gt;2,"",IF(OR(Q275&lt;=0,Z275&lt;=0),"NM",Q275/Z275))</f>
        <v/>
      </c>
      <c r="AE275" s="19" t="str">
        <f aca="false">IF(COUNT(Q275,U275)&lt;&gt;2,"",IF(OR(Q275&lt;=0,U275&lt;=0),"NM",Q275/U275))</f>
        <v/>
      </c>
      <c r="AF275" s="19" t="str">
        <f aca="false">IF(COUNT(Q275,V275)&lt;&gt;2,"",IF(OR(Q275&lt;=0,V275&lt;=0),"NM",Q275/V275))</f>
        <v/>
      </c>
      <c r="AG275" s="19" t="str">
        <f aca="false">IF(COUNT(Q275,W275)&lt;&gt;2,"",IF(OR(Q275&lt;=0,W275&lt;=0),"NM",Q275/W275))</f>
        <v/>
      </c>
      <c r="AH275" s="20" t="str">
        <f aca="false">IF(OR(NOT(ISNUMBER(Controls!$C$11)),Controls!$C$11&lt;1,Controls!$C$11&gt;5,Controls!$C$11&lt;&gt;INT(Controls!$C$11)),"",INDEX(AC275:AG275,1,Controls!$C$11))</f>
        <v/>
      </c>
      <c r="AI275" s="1" t="str">
        <f aca="false">IF(A275="","",IF(COUNTIFS($A$10:$A$309,A275)&lt;&gt;1,"Duplicate ID",IF(OR(B275&lt;&gt;Controls!$C$9,C275&lt;&gt;Controls!$C$10),"Other peer group",IF(OR(H275&lt;&gt;"Yes",G275="Excluded",G275="Adjacent",G275="Watchlist"),"Excluded",IF(OR(I275&lt;&gt;"Yes",D275="",E275="",J275="",K275="",L275="",X275="",Controls!$C$10="",Controls!$C$8="",Controls!$C$20="",Controls!$C$21="",M275&lt;&gt;Controls!$C$8,NOT(ISNUMBER(N275)),N275&lt;=0,N275&lt;&gt;Controls!$C$7,NOT(ISNUMBER(O275)),O275&gt;N275,AND(Controls!$C$11&gt;=4,OR(NOT(ISNUMBER(P275)),P275&lt;=N275)),AND(Controls!$C$11=2,T275&lt;&gt;0,Y275=""),AND(G275&lt;&gt;"Core",G275&lt;&gt;"Secondary")),"Review inputs / basis",IF(NOT(ISNUMBER(AH275)),"Missing / NM metric","Eligible"))))))</f>
        <v/>
      </c>
      <c r="AJ275" s="20" t="str">
        <f aca="false">IF(AND(AI275="Eligible",G275="Core"),AH275,"")</f>
        <v/>
      </c>
      <c r="AK275" s="20" t="str">
        <f aca="false">IF(AI275="Eligible",AH275,"")</f>
        <v/>
      </c>
      <c r="AL275" s="1" t="str">
        <f aca="false">IF(NOT(ISNUMBER(AJ275)),"",IF($A$6&lt;5,"Fewer than 5 core",IF(OR(AJ275&lt;$B$6-1.5*($D$6-$B$6),AJ275&gt;$D$6+1.5*($D$6-$B$6)),"Review outlier","Within IQR fences")))</f>
        <v/>
      </c>
      <c r="AM275" s="1"/>
      <c r="AN275" s="1"/>
      <c r="AO275" s="1"/>
      <c r="AP275" s="1"/>
    </row>
    <row r="276" customFormat="false" ht="24.75" hidden="false" customHeight="true" outlineLevel="0" collapsed="false">
      <c r="A276" s="15"/>
      <c r="B276" s="15"/>
      <c r="C276" s="15"/>
      <c r="D276" s="15"/>
      <c r="E276" s="15"/>
      <c r="F276" s="15"/>
      <c r="G276" s="15"/>
      <c r="H276" s="15"/>
      <c r="I276" s="15"/>
      <c r="J276" s="15"/>
      <c r="K276" s="15"/>
      <c r="L276" s="15"/>
      <c r="M276" s="15"/>
      <c r="N276" s="16"/>
      <c r="O276" s="16"/>
      <c r="P276" s="16"/>
      <c r="Q276" s="17"/>
      <c r="R276" s="17"/>
      <c r="S276" s="17"/>
      <c r="T276" s="17"/>
      <c r="U276" s="17"/>
      <c r="V276" s="17"/>
      <c r="W276" s="17"/>
      <c r="X276" s="17"/>
      <c r="Y276" s="17"/>
      <c r="Z276" s="7" t="str">
        <f aca="false">IF(COUNT(S276:T276)&lt;&gt;2,"",SUM(S276:T276))</f>
        <v/>
      </c>
      <c r="AA276" s="18" t="str">
        <f aca="false">IF(OR(NOT(ISNUMBER(Z276)),NOT(ISNUMBER(R276)),R276&lt;=0),"",Z276/R276)</f>
        <v/>
      </c>
      <c r="AB276" s="18" t="str">
        <f aca="false">IF(OR(COUNT(R276,V276)&lt;&gt;2,R276&lt;=0),"",V276/R276-1)</f>
        <v/>
      </c>
      <c r="AC276" s="19" t="str">
        <f aca="false">IF(COUNT(Q276,R276)&lt;&gt;2,"",IF(OR(Q276&lt;=0,R276&lt;=0),"NM",Q276/R276))</f>
        <v/>
      </c>
      <c r="AD276" s="19" t="str">
        <f aca="false">IF(COUNT(Q276,Z276)&lt;&gt;2,"",IF(OR(Q276&lt;=0,Z276&lt;=0),"NM",Q276/Z276))</f>
        <v/>
      </c>
      <c r="AE276" s="19" t="str">
        <f aca="false">IF(COUNT(Q276,U276)&lt;&gt;2,"",IF(OR(Q276&lt;=0,U276&lt;=0),"NM",Q276/U276))</f>
        <v/>
      </c>
      <c r="AF276" s="19" t="str">
        <f aca="false">IF(COUNT(Q276,V276)&lt;&gt;2,"",IF(OR(Q276&lt;=0,V276&lt;=0),"NM",Q276/V276))</f>
        <v/>
      </c>
      <c r="AG276" s="19" t="str">
        <f aca="false">IF(COUNT(Q276,W276)&lt;&gt;2,"",IF(OR(Q276&lt;=0,W276&lt;=0),"NM",Q276/W276))</f>
        <v/>
      </c>
      <c r="AH276" s="20" t="str">
        <f aca="false">IF(OR(NOT(ISNUMBER(Controls!$C$11)),Controls!$C$11&lt;1,Controls!$C$11&gt;5,Controls!$C$11&lt;&gt;INT(Controls!$C$11)),"",INDEX(AC276:AG276,1,Controls!$C$11))</f>
        <v/>
      </c>
      <c r="AI276" s="1" t="str">
        <f aca="false">IF(A276="","",IF(COUNTIFS($A$10:$A$309,A276)&lt;&gt;1,"Duplicate ID",IF(OR(B276&lt;&gt;Controls!$C$9,C276&lt;&gt;Controls!$C$10),"Other peer group",IF(OR(H276&lt;&gt;"Yes",G276="Excluded",G276="Adjacent",G276="Watchlist"),"Excluded",IF(OR(I276&lt;&gt;"Yes",D276="",E276="",J276="",K276="",L276="",X276="",Controls!$C$10="",Controls!$C$8="",Controls!$C$20="",Controls!$C$21="",M276&lt;&gt;Controls!$C$8,NOT(ISNUMBER(N276)),N276&lt;=0,N276&lt;&gt;Controls!$C$7,NOT(ISNUMBER(O276)),O276&gt;N276,AND(Controls!$C$11&gt;=4,OR(NOT(ISNUMBER(P276)),P276&lt;=N276)),AND(Controls!$C$11=2,T276&lt;&gt;0,Y276=""),AND(G276&lt;&gt;"Core",G276&lt;&gt;"Secondary")),"Review inputs / basis",IF(NOT(ISNUMBER(AH276)),"Missing / NM metric","Eligible"))))))</f>
        <v/>
      </c>
      <c r="AJ276" s="20" t="str">
        <f aca="false">IF(AND(AI276="Eligible",G276="Core"),AH276,"")</f>
        <v/>
      </c>
      <c r="AK276" s="20" t="str">
        <f aca="false">IF(AI276="Eligible",AH276,"")</f>
        <v/>
      </c>
      <c r="AL276" s="1" t="str">
        <f aca="false">IF(NOT(ISNUMBER(AJ276)),"",IF($A$6&lt;5,"Fewer than 5 core",IF(OR(AJ276&lt;$B$6-1.5*($D$6-$B$6),AJ276&gt;$D$6+1.5*($D$6-$B$6)),"Review outlier","Within IQR fences")))</f>
        <v/>
      </c>
      <c r="AM276" s="1"/>
      <c r="AN276" s="1"/>
      <c r="AO276" s="1"/>
      <c r="AP276" s="1"/>
    </row>
    <row r="277" customFormat="false" ht="24.75" hidden="false" customHeight="true" outlineLevel="0" collapsed="false">
      <c r="A277" s="15"/>
      <c r="B277" s="15"/>
      <c r="C277" s="15"/>
      <c r="D277" s="15"/>
      <c r="E277" s="15"/>
      <c r="F277" s="15"/>
      <c r="G277" s="15"/>
      <c r="H277" s="15"/>
      <c r="I277" s="15"/>
      <c r="J277" s="15"/>
      <c r="K277" s="15"/>
      <c r="L277" s="15"/>
      <c r="M277" s="15"/>
      <c r="N277" s="16"/>
      <c r="O277" s="16"/>
      <c r="P277" s="16"/>
      <c r="Q277" s="17"/>
      <c r="R277" s="17"/>
      <c r="S277" s="17"/>
      <c r="T277" s="17"/>
      <c r="U277" s="17"/>
      <c r="V277" s="17"/>
      <c r="W277" s="17"/>
      <c r="X277" s="17"/>
      <c r="Y277" s="17"/>
      <c r="Z277" s="7" t="str">
        <f aca="false">IF(COUNT(S277:T277)&lt;&gt;2,"",SUM(S277:T277))</f>
        <v/>
      </c>
      <c r="AA277" s="18" t="str">
        <f aca="false">IF(OR(NOT(ISNUMBER(Z277)),NOT(ISNUMBER(R277)),R277&lt;=0),"",Z277/R277)</f>
        <v/>
      </c>
      <c r="AB277" s="18" t="str">
        <f aca="false">IF(OR(COUNT(R277,V277)&lt;&gt;2,R277&lt;=0),"",V277/R277-1)</f>
        <v/>
      </c>
      <c r="AC277" s="19" t="str">
        <f aca="false">IF(COUNT(Q277,R277)&lt;&gt;2,"",IF(OR(Q277&lt;=0,R277&lt;=0),"NM",Q277/R277))</f>
        <v/>
      </c>
      <c r="AD277" s="19" t="str">
        <f aca="false">IF(COUNT(Q277,Z277)&lt;&gt;2,"",IF(OR(Q277&lt;=0,Z277&lt;=0),"NM",Q277/Z277))</f>
        <v/>
      </c>
      <c r="AE277" s="19" t="str">
        <f aca="false">IF(COUNT(Q277,U277)&lt;&gt;2,"",IF(OR(Q277&lt;=0,U277&lt;=0),"NM",Q277/U277))</f>
        <v/>
      </c>
      <c r="AF277" s="19" t="str">
        <f aca="false">IF(COUNT(Q277,V277)&lt;&gt;2,"",IF(OR(Q277&lt;=0,V277&lt;=0),"NM",Q277/V277))</f>
        <v/>
      </c>
      <c r="AG277" s="19" t="str">
        <f aca="false">IF(COUNT(Q277,W277)&lt;&gt;2,"",IF(OR(Q277&lt;=0,W277&lt;=0),"NM",Q277/W277))</f>
        <v/>
      </c>
      <c r="AH277" s="20" t="str">
        <f aca="false">IF(OR(NOT(ISNUMBER(Controls!$C$11)),Controls!$C$11&lt;1,Controls!$C$11&gt;5,Controls!$C$11&lt;&gt;INT(Controls!$C$11)),"",INDEX(AC277:AG277,1,Controls!$C$11))</f>
        <v/>
      </c>
      <c r="AI277" s="1" t="str">
        <f aca="false">IF(A277="","",IF(COUNTIFS($A$10:$A$309,A277)&lt;&gt;1,"Duplicate ID",IF(OR(B277&lt;&gt;Controls!$C$9,C277&lt;&gt;Controls!$C$10),"Other peer group",IF(OR(H277&lt;&gt;"Yes",G277="Excluded",G277="Adjacent",G277="Watchlist"),"Excluded",IF(OR(I277&lt;&gt;"Yes",D277="",E277="",J277="",K277="",L277="",X277="",Controls!$C$10="",Controls!$C$8="",Controls!$C$20="",Controls!$C$21="",M277&lt;&gt;Controls!$C$8,NOT(ISNUMBER(N277)),N277&lt;=0,N277&lt;&gt;Controls!$C$7,NOT(ISNUMBER(O277)),O277&gt;N277,AND(Controls!$C$11&gt;=4,OR(NOT(ISNUMBER(P277)),P277&lt;=N277)),AND(Controls!$C$11=2,T277&lt;&gt;0,Y277=""),AND(G277&lt;&gt;"Core",G277&lt;&gt;"Secondary")),"Review inputs / basis",IF(NOT(ISNUMBER(AH277)),"Missing / NM metric","Eligible"))))))</f>
        <v/>
      </c>
      <c r="AJ277" s="20" t="str">
        <f aca="false">IF(AND(AI277="Eligible",G277="Core"),AH277,"")</f>
        <v/>
      </c>
      <c r="AK277" s="20" t="str">
        <f aca="false">IF(AI277="Eligible",AH277,"")</f>
        <v/>
      </c>
      <c r="AL277" s="1" t="str">
        <f aca="false">IF(NOT(ISNUMBER(AJ277)),"",IF($A$6&lt;5,"Fewer than 5 core",IF(OR(AJ277&lt;$B$6-1.5*($D$6-$B$6),AJ277&gt;$D$6+1.5*($D$6-$B$6)),"Review outlier","Within IQR fences")))</f>
        <v/>
      </c>
      <c r="AM277" s="1"/>
      <c r="AN277" s="1"/>
      <c r="AO277" s="1"/>
      <c r="AP277" s="1"/>
    </row>
    <row r="278" customFormat="false" ht="24.75" hidden="false" customHeight="true" outlineLevel="0" collapsed="false">
      <c r="A278" s="15"/>
      <c r="B278" s="15"/>
      <c r="C278" s="15"/>
      <c r="D278" s="15"/>
      <c r="E278" s="15"/>
      <c r="F278" s="15"/>
      <c r="G278" s="15"/>
      <c r="H278" s="15"/>
      <c r="I278" s="15"/>
      <c r="J278" s="15"/>
      <c r="K278" s="15"/>
      <c r="L278" s="15"/>
      <c r="M278" s="15"/>
      <c r="N278" s="16"/>
      <c r="O278" s="16"/>
      <c r="P278" s="16"/>
      <c r="Q278" s="17"/>
      <c r="R278" s="17"/>
      <c r="S278" s="17"/>
      <c r="T278" s="17"/>
      <c r="U278" s="17"/>
      <c r="V278" s="17"/>
      <c r="W278" s="17"/>
      <c r="X278" s="17"/>
      <c r="Y278" s="17"/>
      <c r="Z278" s="7" t="str">
        <f aca="false">IF(COUNT(S278:T278)&lt;&gt;2,"",SUM(S278:T278))</f>
        <v/>
      </c>
      <c r="AA278" s="18" t="str">
        <f aca="false">IF(OR(NOT(ISNUMBER(Z278)),NOT(ISNUMBER(R278)),R278&lt;=0),"",Z278/R278)</f>
        <v/>
      </c>
      <c r="AB278" s="18" t="str">
        <f aca="false">IF(OR(COUNT(R278,V278)&lt;&gt;2,R278&lt;=0),"",V278/R278-1)</f>
        <v/>
      </c>
      <c r="AC278" s="19" t="str">
        <f aca="false">IF(COUNT(Q278,R278)&lt;&gt;2,"",IF(OR(Q278&lt;=0,R278&lt;=0),"NM",Q278/R278))</f>
        <v/>
      </c>
      <c r="AD278" s="19" t="str">
        <f aca="false">IF(COUNT(Q278,Z278)&lt;&gt;2,"",IF(OR(Q278&lt;=0,Z278&lt;=0),"NM",Q278/Z278))</f>
        <v/>
      </c>
      <c r="AE278" s="19" t="str">
        <f aca="false">IF(COUNT(Q278,U278)&lt;&gt;2,"",IF(OR(Q278&lt;=0,U278&lt;=0),"NM",Q278/U278))</f>
        <v/>
      </c>
      <c r="AF278" s="19" t="str">
        <f aca="false">IF(COUNT(Q278,V278)&lt;&gt;2,"",IF(OR(Q278&lt;=0,V278&lt;=0),"NM",Q278/V278))</f>
        <v/>
      </c>
      <c r="AG278" s="19" t="str">
        <f aca="false">IF(COUNT(Q278,W278)&lt;&gt;2,"",IF(OR(Q278&lt;=0,W278&lt;=0),"NM",Q278/W278))</f>
        <v/>
      </c>
      <c r="AH278" s="20" t="str">
        <f aca="false">IF(OR(NOT(ISNUMBER(Controls!$C$11)),Controls!$C$11&lt;1,Controls!$C$11&gt;5,Controls!$C$11&lt;&gt;INT(Controls!$C$11)),"",INDEX(AC278:AG278,1,Controls!$C$11))</f>
        <v/>
      </c>
      <c r="AI278" s="1" t="str">
        <f aca="false">IF(A278="","",IF(COUNTIFS($A$10:$A$309,A278)&lt;&gt;1,"Duplicate ID",IF(OR(B278&lt;&gt;Controls!$C$9,C278&lt;&gt;Controls!$C$10),"Other peer group",IF(OR(H278&lt;&gt;"Yes",G278="Excluded",G278="Adjacent",G278="Watchlist"),"Excluded",IF(OR(I278&lt;&gt;"Yes",D278="",E278="",J278="",K278="",L278="",X278="",Controls!$C$10="",Controls!$C$8="",Controls!$C$20="",Controls!$C$21="",M278&lt;&gt;Controls!$C$8,NOT(ISNUMBER(N278)),N278&lt;=0,N278&lt;&gt;Controls!$C$7,NOT(ISNUMBER(O278)),O278&gt;N278,AND(Controls!$C$11&gt;=4,OR(NOT(ISNUMBER(P278)),P278&lt;=N278)),AND(Controls!$C$11=2,T278&lt;&gt;0,Y278=""),AND(G278&lt;&gt;"Core",G278&lt;&gt;"Secondary")),"Review inputs / basis",IF(NOT(ISNUMBER(AH278)),"Missing / NM metric","Eligible"))))))</f>
        <v/>
      </c>
      <c r="AJ278" s="20" t="str">
        <f aca="false">IF(AND(AI278="Eligible",G278="Core"),AH278,"")</f>
        <v/>
      </c>
      <c r="AK278" s="20" t="str">
        <f aca="false">IF(AI278="Eligible",AH278,"")</f>
        <v/>
      </c>
      <c r="AL278" s="1" t="str">
        <f aca="false">IF(NOT(ISNUMBER(AJ278)),"",IF($A$6&lt;5,"Fewer than 5 core",IF(OR(AJ278&lt;$B$6-1.5*($D$6-$B$6),AJ278&gt;$D$6+1.5*($D$6-$B$6)),"Review outlier","Within IQR fences")))</f>
        <v/>
      </c>
      <c r="AM278" s="1"/>
      <c r="AN278" s="1"/>
      <c r="AO278" s="1"/>
      <c r="AP278" s="1"/>
    </row>
    <row r="279" customFormat="false" ht="24.75" hidden="false" customHeight="true" outlineLevel="0" collapsed="false">
      <c r="A279" s="15"/>
      <c r="B279" s="15"/>
      <c r="C279" s="15"/>
      <c r="D279" s="15"/>
      <c r="E279" s="15"/>
      <c r="F279" s="15"/>
      <c r="G279" s="15"/>
      <c r="H279" s="15"/>
      <c r="I279" s="15"/>
      <c r="J279" s="15"/>
      <c r="K279" s="15"/>
      <c r="L279" s="15"/>
      <c r="M279" s="15"/>
      <c r="N279" s="16"/>
      <c r="O279" s="16"/>
      <c r="P279" s="16"/>
      <c r="Q279" s="17"/>
      <c r="R279" s="17"/>
      <c r="S279" s="17"/>
      <c r="T279" s="17"/>
      <c r="U279" s="17"/>
      <c r="V279" s="17"/>
      <c r="W279" s="17"/>
      <c r="X279" s="17"/>
      <c r="Y279" s="17"/>
      <c r="Z279" s="7" t="str">
        <f aca="false">IF(COUNT(S279:T279)&lt;&gt;2,"",SUM(S279:T279))</f>
        <v/>
      </c>
      <c r="AA279" s="18" t="str">
        <f aca="false">IF(OR(NOT(ISNUMBER(Z279)),NOT(ISNUMBER(R279)),R279&lt;=0),"",Z279/R279)</f>
        <v/>
      </c>
      <c r="AB279" s="18" t="str">
        <f aca="false">IF(OR(COUNT(R279,V279)&lt;&gt;2,R279&lt;=0),"",V279/R279-1)</f>
        <v/>
      </c>
      <c r="AC279" s="19" t="str">
        <f aca="false">IF(COUNT(Q279,R279)&lt;&gt;2,"",IF(OR(Q279&lt;=0,R279&lt;=0),"NM",Q279/R279))</f>
        <v/>
      </c>
      <c r="AD279" s="19" t="str">
        <f aca="false">IF(COUNT(Q279,Z279)&lt;&gt;2,"",IF(OR(Q279&lt;=0,Z279&lt;=0),"NM",Q279/Z279))</f>
        <v/>
      </c>
      <c r="AE279" s="19" t="str">
        <f aca="false">IF(COUNT(Q279,U279)&lt;&gt;2,"",IF(OR(Q279&lt;=0,U279&lt;=0),"NM",Q279/U279))</f>
        <v/>
      </c>
      <c r="AF279" s="19" t="str">
        <f aca="false">IF(COUNT(Q279,V279)&lt;&gt;2,"",IF(OR(Q279&lt;=0,V279&lt;=0),"NM",Q279/V279))</f>
        <v/>
      </c>
      <c r="AG279" s="19" t="str">
        <f aca="false">IF(COUNT(Q279,W279)&lt;&gt;2,"",IF(OR(Q279&lt;=0,W279&lt;=0),"NM",Q279/W279))</f>
        <v/>
      </c>
      <c r="AH279" s="20" t="str">
        <f aca="false">IF(OR(NOT(ISNUMBER(Controls!$C$11)),Controls!$C$11&lt;1,Controls!$C$11&gt;5,Controls!$C$11&lt;&gt;INT(Controls!$C$11)),"",INDEX(AC279:AG279,1,Controls!$C$11))</f>
        <v/>
      </c>
      <c r="AI279" s="1" t="str">
        <f aca="false">IF(A279="","",IF(COUNTIFS($A$10:$A$309,A279)&lt;&gt;1,"Duplicate ID",IF(OR(B279&lt;&gt;Controls!$C$9,C279&lt;&gt;Controls!$C$10),"Other peer group",IF(OR(H279&lt;&gt;"Yes",G279="Excluded",G279="Adjacent",G279="Watchlist"),"Excluded",IF(OR(I279&lt;&gt;"Yes",D279="",E279="",J279="",K279="",L279="",X279="",Controls!$C$10="",Controls!$C$8="",Controls!$C$20="",Controls!$C$21="",M279&lt;&gt;Controls!$C$8,NOT(ISNUMBER(N279)),N279&lt;=0,N279&lt;&gt;Controls!$C$7,NOT(ISNUMBER(O279)),O279&gt;N279,AND(Controls!$C$11&gt;=4,OR(NOT(ISNUMBER(P279)),P279&lt;=N279)),AND(Controls!$C$11=2,T279&lt;&gt;0,Y279=""),AND(G279&lt;&gt;"Core",G279&lt;&gt;"Secondary")),"Review inputs / basis",IF(NOT(ISNUMBER(AH279)),"Missing / NM metric","Eligible"))))))</f>
        <v/>
      </c>
      <c r="AJ279" s="20" t="str">
        <f aca="false">IF(AND(AI279="Eligible",G279="Core"),AH279,"")</f>
        <v/>
      </c>
      <c r="AK279" s="20" t="str">
        <f aca="false">IF(AI279="Eligible",AH279,"")</f>
        <v/>
      </c>
      <c r="AL279" s="1" t="str">
        <f aca="false">IF(NOT(ISNUMBER(AJ279)),"",IF($A$6&lt;5,"Fewer than 5 core",IF(OR(AJ279&lt;$B$6-1.5*($D$6-$B$6),AJ279&gt;$D$6+1.5*($D$6-$B$6)),"Review outlier","Within IQR fences")))</f>
        <v/>
      </c>
      <c r="AM279" s="1"/>
      <c r="AN279" s="1"/>
      <c r="AO279" s="1"/>
      <c r="AP279" s="1"/>
    </row>
    <row r="280" customFormat="false" ht="24.75" hidden="false" customHeight="true" outlineLevel="0" collapsed="false">
      <c r="A280" s="15"/>
      <c r="B280" s="15"/>
      <c r="C280" s="15"/>
      <c r="D280" s="15"/>
      <c r="E280" s="15"/>
      <c r="F280" s="15"/>
      <c r="G280" s="15"/>
      <c r="H280" s="15"/>
      <c r="I280" s="15"/>
      <c r="J280" s="15"/>
      <c r="K280" s="15"/>
      <c r="L280" s="15"/>
      <c r="M280" s="15"/>
      <c r="N280" s="16"/>
      <c r="O280" s="16"/>
      <c r="P280" s="16"/>
      <c r="Q280" s="17"/>
      <c r="R280" s="17"/>
      <c r="S280" s="17"/>
      <c r="T280" s="17"/>
      <c r="U280" s="17"/>
      <c r="V280" s="17"/>
      <c r="W280" s="17"/>
      <c r="X280" s="17"/>
      <c r="Y280" s="17"/>
      <c r="Z280" s="7" t="str">
        <f aca="false">IF(COUNT(S280:T280)&lt;&gt;2,"",SUM(S280:T280))</f>
        <v/>
      </c>
      <c r="AA280" s="18" t="str">
        <f aca="false">IF(OR(NOT(ISNUMBER(Z280)),NOT(ISNUMBER(R280)),R280&lt;=0),"",Z280/R280)</f>
        <v/>
      </c>
      <c r="AB280" s="18" t="str">
        <f aca="false">IF(OR(COUNT(R280,V280)&lt;&gt;2,R280&lt;=0),"",V280/R280-1)</f>
        <v/>
      </c>
      <c r="AC280" s="19" t="str">
        <f aca="false">IF(COUNT(Q280,R280)&lt;&gt;2,"",IF(OR(Q280&lt;=0,R280&lt;=0),"NM",Q280/R280))</f>
        <v/>
      </c>
      <c r="AD280" s="19" t="str">
        <f aca="false">IF(COUNT(Q280,Z280)&lt;&gt;2,"",IF(OR(Q280&lt;=0,Z280&lt;=0),"NM",Q280/Z280))</f>
        <v/>
      </c>
      <c r="AE280" s="19" t="str">
        <f aca="false">IF(COUNT(Q280,U280)&lt;&gt;2,"",IF(OR(Q280&lt;=0,U280&lt;=0),"NM",Q280/U280))</f>
        <v/>
      </c>
      <c r="AF280" s="19" t="str">
        <f aca="false">IF(COUNT(Q280,V280)&lt;&gt;2,"",IF(OR(Q280&lt;=0,V280&lt;=0),"NM",Q280/V280))</f>
        <v/>
      </c>
      <c r="AG280" s="19" t="str">
        <f aca="false">IF(COUNT(Q280,W280)&lt;&gt;2,"",IF(OR(Q280&lt;=0,W280&lt;=0),"NM",Q280/W280))</f>
        <v/>
      </c>
      <c r="AH280" s="20" t="str">
        <f aca="false">IF(OR(NOT(ISNUMBER(Controls!$C$11)),Controls!$C$11&lt;1,Controls!$C$11&gt;5,Controls!$C$11&lt;&gt;INT(Controls!$C$11)),"",INDEX(AC280:AG280,1,Controls!$C$11))</f>
        <v/>
      </c>
      <c r="AI280" s="1" t="str">
        <f aca="false">IF(A280="","",IF(COUNTIFS($A$10:$A$309,A280)&lt;&gt;1,"Duplicate ID",IF(OR(B280&lt;&gt;Controls!$C$9,C280&lt;&gt;Controls!$C$10),"Other peer group",IF(OR(H280&lt;&gt;"Yes",G280="Excluded",G280="Adjacent",G280="Watchlist"),"Excluded",IF(OR(I280&lt;&gt;"Yes",D280="",E280="",J280="",K280="",L280="",X280="",Controls!$C$10="",Controls!$C$8="",Controls!$C$20="",Controls!$C$21="",M280&lt;&gt;Controls!$C$8,NOT(ISNUMBER(N280)),N280&lt;=0,N280&lt;&gt;Controls!$C$7,NOT(ISNUMBER(O280)),O280&gt;N280,AND(Controls!$C$11&gt;=4,OR(NOT(ISNUMBER(P280)),P280&lt;=N280)),AND(Controls!$C$11=2,T280&lt;&gt;0,Y280=""),AND(G280&lt;&gt;"Core",G280&lt;&gt;"Secondary")),"Review inputs / basis",IF(NOT(ISNUMBER(AH280)),"Missing / NM metric","Eligible"))))))</f>
        <v/>
      </c>
      <c r="AJ280" s="20" t="str">
        <f aca="false">IF(AND(AI280="Eligible",G280="Core"),AH280,"")</f>
        <v/>
      </c>
      <c r="AK280" s="20" t="str">
        <f aca="false">IF(AI280="Eligible",AH280,"")</f>
        <v/>
      </c>
      <c r="AL280" s="1" t="str">
        <f aca="false">IF(NOT(ISNUMBER(AJ280)),"",IF($A$6&lt;5,"Fewer than 5 core",IF(OR(AJ280&lt;$B$6-1.5*($D$6-$B$6),AJ280&gt;$D$6+1.5*($D$6-$B$6)),"Review outlier","Within IQR fences")))</f>
        <v/>
      </c>
      <c r="AM280" s="1"/>
      <c r="AN280" s="1"/>
      <c r="AO280" s="1"/>
      <c r="AP280" s="1"/>
    </row>
    <row r="281" customFormat="false" ht="24.75" hidden="false" customHeight="true" outlineLevel="0" collapsed="false">
      <c r="A281" s="15"/>
      <c r="B281" s="15"/>
      <c r="C281" s="15"/>
      <c r="D281" s="15"/>
      <c r="E281" s="15"/>
      <c r="F281" s="15"/>
      <c r="G281" s="15"/>
      <c r="H281" s="15"/>
      <c r="I281" s="15"/>
      <c r="J281" s="15"/>
      <c r="K281" s="15"/>
      <c r="L281" s="15"/>
      <c r="M281" s="15"/>
      <c r="N281" s="16"/>
      <c r="O281" s="16"/>
      <c r="P281" s="16"/>
      <c r="Q281" s="17"/>
      <c r="R281" s="17"/>
      <c r="S281" s="17"/>
      <c r="T281" s="17"/>
      <c r="U281" s="17"/>
      <c r="V281" s="17"/>
      <c r="W281" s="17"/>
      <c r="X281" s="17"/>
      <c r="Y281" s="17"/>
      <c r="Z281" s="7" t="str">
        <f aca="false">IF(COUNT(S281:T281)&lt;&gt;2,"",SUM(S281:T281))</f>
        <v/>
      </c>
      <c r="AA281" s="18" t="str">
        <f aca="false">IF(OR(NOT(ISNUMBER(Z281)),NOT(ISNUMBER(R281)),R281&lt;=0),"",Z281/R281)</f>
        <v/>
      </c>
      <c r="AB281" s="18" t="str">
        <f aca="false">IF(OR(COUNT(R281,V281)&lt;&gt;2,R281&lt;=0),"",V281/R281-1)</f>
        <v/>
      </c>
      <c r="AC281" s="19" t="str">
        <f aca="false">IF(COUNT(Q281,R281)&lt;&gt;2,"",IF(OR(Q281&lt;=0,R281&lt;=0),"NM",Q281/R281))</f>
        <v/>
      </c>
      <c r="AD281" s="19" t="str">
        <f aca="false">IF(COUNT(Q281,Z281)&lt;&gt;2,"",IF(OR(Q281&lt;=0,Z281&lt;=0),"NM",Q281/Z281))</f>
        <v/>
      </c>
      <c r="AE281" s="19" t="str">
        <f aca="false">IF(COUNT(Q281,U281)&lt;&gt;2,"",IF(OR(Q281&lt;=0,U281&lt;=0),"NM",Q281/U281))</f>
        <v/>
      </c>
      <c r="AF281" s="19" t="str">
        <f aca="false">IF(COUNT(Q281,V281)&lt;&gt;2,"",IF(OR(Q281&lt;=0,V281&lt;=0),"NM",Q281/V281))</f>
        <v/>
      </c>
      <c r="AG281" s="19" t="str">
        <f aca="false">IF(COUNT(Q281,W281)&lt;&gt;2,"",IF(OR(Q281&lt;=0,W281&lt;=0),"NM",Q281/W281))</f>
        <v/>
      </c>
      <c r="AH281" s="20" t="str">
        <f aca="false">IF(OR(NOT(ISNUMBER(Controls!$C$11)),Controls!$C$11&lt;1,Controls!$C$11&gt;5,Controls!$C$11&lt;&gt;INT(Controls!$C$11)),"",INDEX(AC281:AG281,1,Controls!$C$11))</f>
        <v/>
      </c>
      <c r="AI281" s="1" t="str">
        <f aca="false">IF(A281="","",IF(COUNTIFS($A$10:$A$309,A281)&lt;&gt;1,"Duplicate ID",IF(OR(B281&lt;&gt;Controls!$C$9,C281&lt;&gt;Controls!$C$10),"Other peer group",IF(OR(H281&lt;&gt;"Yes",G281="Excluded",G281="Adjacent",G281="Watchlist"),"Excluded",IF(OR(I281&lt;&gt;"Yes",D281="",E281="",J281="",K281="",L281="",X281="",Controls!$C$10="",Controls!$C$8="",Controls!$C$20="",Controls!$C$21="",M281&lt;&gt;Controls!$C$8,NOT(ISNUMBER(N281)),N281&lt;=0,N281&lt;&gt;Controls!$C$7,NOT(ISNUMBER(O281)),O281&gt;N281,AND(Controls!$C$11&gt;=4,OR(NOT(ISNUMBER(P281)),P281&lt;=N281)),AND(Controls!$C$11=2,T281&lt;&gt;0,Y281=""),AND(G281&lt;&gt;"Core",G281&lt;&gt;"Secondary")),"Review inputs / basis",IF(NOT(ISNUMBER(AH281)),"Missing / NM metric","Eligible"))))))</f>
        <v/>
      </c>
      <c r="AJ281" s="20" t="str">
        <f aca="false">IF(AND(AI281="Eligible",G281="Core"),AH281,"")</f>
        <v/>
      </c>
      <c r="AK281" s="20" t="str">
        <f aca="false">IF(AI281="Eligible",AH281,"")</f>
        <v/>
      </c>
      <c r="AL281" s="1" t="str">
        <f aca="false">IF(NOT(ISNUMBER(AJ281)),"",IF($A$6&lt;5,"Fewer than 5 core",IF(OR(AJ281&lt;$B$6-1.5*($D$6-$B$6),AJ281&gt;$D$6+1.5*($D$6-$B$6)),"Review outlier","Within IQR fences")))</f>
        <v/>
      </c>
      <c r="AM281" s="1"/>
      <c r="AN281" s="1"/>
      <c r="AO281" s="1"/>
      <c r="AP281" s="1"/>
    </row>
    <row r="282" customFormat="false" ht="24.75" hidden="false" customHeight="true" outlineLevel="0" collapsed="false">
      <c r="A282" s="15"/>
      <c r="B282" s="15"/>
      <c r="C282" s="15"/>
      <c r="D282" s="15"/>
      <c r="E282" s="15"/>
      <c r="F282" s="15"/>
      <c r="G282" s="15"/>
      <c r="H282" s="15"/>
      <c r="I282" s="15"/>
      <c r="J282" s="15"/>
      <c r="K282" s="15"/>
      <c r="L282" s="15"/>
      <c r="M282" s="15"/>
      <c r="N282" s="16"/>
      <c r="O282" s="16"/>
      <c r="P282" s="16"/>
      <c r="Q282" s="17"/>
      <c r="R282" s="17"/>
      <c r="S282" s="17"/>
      <c r="T282" s="17"/>
      <c r="U282" s="17"/>
      <c r="V282" s="17"/>
      <c r="W282" s="17"/>
      <c r="X282" s="17"/>
      <c r="Y282" s="17"/>
      <c r="Z282" s="7" t="str">
        <f aca="false">IF(COUNT(S282:T282)&lt;&gt;2,"",SUM(S282:T282))</f>
        <v/>
      </c>
      <c r="AA282" s="18" t="str">
        <f aca="false">IF(OR(NOT(ISNUMBER(Z282)),NOT(ISNUMBER(R282)),R282&lt;=0),"",Z282/R282)</f>
        <v/>
      </c>
      <c r="AB282" s="18" t="str">
        <f aca="false">IF(OR(COUNT(R282,V282)&lt;&gt;2,R282&lt;=0),"",V282/R282-1)</f>
        <v/>
      </c>
      <c r="AC282" s="19" t="str">
        <f aca="false">IF(COUNT(Q282,R282)&lt;&gt;2,"",IF(OR(Q282&lt;=0,R282&lt;=0),"NM",Q282/R282))</f>
        <v/>
      </c>
      <c r="AD282" s="19" t="str">
        <f aca="false">IF(COUNT(Q282,Z282)&lt;&gt;2,"",IF(OR(Q282&lt;=0,Z282&lt;=0),"NM",Q282/Z282))</f>
        <v/>
      </c>
      <c r="AE282" s="19" t="str">
        <f aca="false">IF(COUNT(Q282,U282)&lt;&gt;2,"",IF(OR(Q282&lt;=0,U282&lt;=0),"NM",Q282/U282))</f>
        <v/>
      </c>
      <c r="AF282" s="19" t="str">
        <f aca="false">IF(COUNT(Q282,V282)&lt;&gt;2,"",IF(OR(Q282&lt;=0,V282&lt;=0),"NM",Q282/V282))</f>
        <v/>
      </c>
      <c r="AG282" s="19" t="str">
        <f aca="false">IF(COUNT(Q282,W282)&lt;&gt;2,"",IF(OR(Q282&lt;=0,W282&lt;=0),"NM",Q282/W282))</f>
        <v/>
      </c>
      <c r="AH282" s="20" t="str">
        <f aca="false">IF(OR(NOT(ISNUMBER(Controls!$C$11)),Controls!$C$11&lt;1,Controls!$C$11&gt;5,Controls!$C$11&lt;&gt;INT(Controls!$C$11)),"",INDEX(AC282:AG282,1,Controls!$C$11))</f>
        <v/>
      </c>
      <c r="AI282" s="1" t="str">
        <f aca="false">IF(A282="","",IF(COUNTIFS($A$10:$A$309,A282)&lt;&gt;1,"Duplicate ID",IF(OR(B282&lt;&gt;Controls!$C$9,C282&lt;&gt;Controls!$C$10),"Other peer group",IF(OR(H282&lt;&gt;"Yes",G282="Excluded",G282="Adjacent",G282="Watchlist"),"Excluded",IF(OR(I282&lt;&gt;"Yes",D282="",E282="",J282="",K282="",L282="",X282="",Controls!$C$10="",Controls!$C$8="",Controls!$C$20="",Controls!$C$21="",M282&lt;&gt;Controls!$C$8,NOT(ISNUMBER(N282)),N282&lt;=0,N282&lt;&gt;Controls!$C$7,NOT(ISNUMBER(O282)),O282&gt;N282,AND(Controls!$C$11&gt;=4,OR(NOT(ISNUMBER(P282)),P282&lt;=N282)),AND(Controls!$C$11=2,T282&lt;&gt;0,Y282=""),AND(G282&lt;&gt;"Core",G282&lt;&gt;"Secondary")),"Review inputs / basis",IF(NOT(ISNUMBER(AH282)),"Missing / NM metric","Eligible"))))))</f>
        <v/>
      </c>
      <c r="AJ282" s="20" t="str">
        <f aca="false">IF(AND(AI282="Eligible",G282="Core"),AH282,"")</f>
        <v/>
      </c>
      <c r="AK282" s="20" t="str">
        <f aca="false">IF(AI282="Eligible",AH282,"")</f>
        <v/>
      </c>
      <c r="AL282" s="1" t="str">
        <f aca="false">IF(NOT(ISNUMBER(AJ282)),"",IF($A$6&lt;5,"Fewer than 5 core",IF(OR(AJ282&lt;$B$6-1.5*($D$6-$B$6),AJ282&gt;$D$6+1.5*($D$6-$B$6)),"Review outlier","Within IQR fences")))</f>
        <v/>
      </c>
      <c r="AM282" s="1"/>
      <c r="AN282" s="1"/>
      <c r="AO282" s="1"/>
      <c r="AP282" s="1"/>
    </row>
    <row r="283" customFormat="false" ht="24.75" hidden="false" customHeight="true" outlineLevel="0" collapsed="false">
      <c r="A283" s="15"/>
      <c r="B283" s="15"/>
      <c r="C283" s="15"/>
      <c r="D283" s="15"/>
      <c r="E283" s="15"/>
      <c r="F283" s="15"/>
      <c r="G283" s="15"/>
      <c r="H283" s="15"/>
      <c r="I283" s="15"/>
      <c r="J283" s="15"/>
      <c r="K283" s="15"/>
      <c r="L283" s="15"/>
      <c r="M283" s="15"/>
      <c r="N283" s="16"/>
      <c r="O283" s="16"/>
      <c r="P283" s="16"/>
      <c r="Q283" s="17"/>
      <c r="R283" s="17"/>
      <c r="S283" s="17"/>
      <c r="T283" s="17"/>
      <c r="U283" s="17"/>
      <c r="V283" s="17"/>
      <c r="W283" s="17"/>
      <c r="X283" s="17"/>
      <c r="Y283" s="17"/>
      <c r="Z283" s="7" t="str">
        <f aca="false">IF(COUNT(S283:T283)&lt;&gt;2,"",SUM(S283:T283))</f>
        <v/>
      </c>
      <c r="AA283" s="18" t="str">
        <f aca="false">IF(OR(NOT(ISNUMBER(Z283)),NOT(ISNUMBER(R283)),R283&lt;=0),"",Z283/R283)</f>
        <v/>
      </c>
      <c r="AB283" s="18" t="str">
        <f aca="false">IF(OR(COUNT(R283,V283)&lt;&gt;2,R283&lt;=0),"",V283/R283-1)</f>
        <v/>
      </c>
      <c r="AC283" s="19" t="str">
        <f aca="false">IF(COUNT(Q283,R283)&lt;&gt;2,"",IF(OR(Q283&lt;=0,R283&lt;=0),"NM",Q283/R283))</f>
        <v/>
      </c>
      <c r="AD283" s="19" t="str">
        <f aca="false">IF(COUNT(Q283,Z283)&lt;&gt;2,"",IF(OR(Q283&lt;=0,Z283&lt;=0),"NM",Q283/Z283))</f>
        <v/>
      </c>
      <c r="AE283" s="19" t="str">
        <f aca="false">IF(COUNT(Q283,U283)&lt;&gt;2,"",IF(OR(Q283&lt;=0,U283&lt;=0),"NM",Q283/U283))</f>
        <v/>
      </c>
      <c r="AF283" s="19" t="str">
        <f aca="false">IF(COUNT(Q283,V283)&lt;&gt;2,"",IF(OR(Q283&lt;=0,V283&lt;=0),"NM",Q283/V283))</f>
        <v/>
      </c>
      <c r="AG283" s="19" t="str">
        <f aca="false">IF(COUNT(Q283,W283)&lt;&gt;2,"",IF(OR(Q283&lt;=0,W283&lt;=0),"NM",Q283/W283))</f>
        <v/>
      </c>
      <c r="AH283" s="20" t="str">
        <f aca="false">IF(OR(NOT(ISNUMBER(Controls!$C$11)),Controls!$C$11&lt;1,Controls!$C$11&gt;5,Controls!$C$11&lt;&gt;INT(Controls!$C$11)),"",INDEX(AC283:AG283,1,Controls!$C$11))</f>
        <v/>
      </c>
      <c r="AI283" s="1" t="str">
        <f aca="false">IF(A283="","",IF(COUNTIFS($A$10:$A$309,A283)&lt;&gt;1,"Duplicate ID",IF(OR(B283&lt;&gt;Controls!$C$9,C283&lt;&gt;Controls!$C$10),"Other peer group",IF(OR(H283&lt;&gt;"Yes",G283="Excluded",G283="Adjacent",G283="Watchlist"),"Excluded",IF(OR(I283&lt;&gt;"Yes",D283="",E283="",J283="",K283="",L283="",X283="",Controls!$C$10="",Controls!$C$8="",Controls!$C$20="",Controls!$C$21="",M283&lt;&gt;Controls!$C$8,NOT(ISNUMBER(N283)),N283&lt;=0,N283&lt;&gt;Controls!$C$7,NOT(ISNUMBER(O283)),O283&gt;N283,AND(Controls!$C$11&gt;=4,OR(NOT(ISNUMBER(P283)),P283&lt;=N283)),AND(Controls!$C$11=2,T283&lt;&gt;0,Y283=""),AND(G283&lt;&gt;"Core",G283&lt;&gt;"Secondary")),"Review inputs / basis",IF(NOT(ISNUMBER(AH283)),"Missing / NM metric","Eligible"))))))</f>
        <v/>
      </c>
      <c r="AJ283" s="20" t="str">
        <f aca="false">IF(AND(AI283="Eligible",G283="Core"),AH283,"")</f>
        <v/>
      </c>
      <c r="AK283" s="20" t="str">
        <f aca="false">IF(AI283="Eligible",AH283,"")</f>
        <v/>
      </c>
      <c r="AL283" s="1" t="str">
        <f aca="false">IF(NOT(ISNUMBER(AJ283)),"",IF($A$6&lt;5,"Fewer than 5 core",IF(OR(AJ283&lt;$B$6-1.5*($D$6-$B$6),AJ283&gt;$D$6+1.5*($D$6-$B$6)),"Review outlier","Within IQR fences")))</f>
        <v/>
      </c>
      <c r="AM283" s="1"/>
      <c r="AN283" s="1"/>
      <c r="AO283" s="1"/>
      <c r="AP283" s="1"/>
    </row>
    <row r="284" customFormat="false" ht="24.75" hidden="false" customHeight="true" outlineLevel="0" collapsed="false">
      <c r="A284" s="15"/>
      <c r="B284" s="15"/>
      <c r="C284" s="15"/>
      <c r="D284" s="15"/>
      <c r="E284" s="15"/>
      <c r="F284" s="15"/>
      <c r="G284" s="15"/>
      <c r="H284" s="15"/>
      <c r="I284" s="15"/>
      <c r="J284" s="15"/>
      <c r="K284" s="15"/>
      <c r="L284" s="15"/>
      <c r="M284" s="15"/>
      <c r="N284" s="16"/>
      <c r="O284" s="16"/>
      <c r="P284" s="16"/>
      <c r="Q284" s="17"/>
      <c r="R284" s="17"/>
      <c r="S284" s="17"/>
      <c r="T284" s="17"/>
      <c r="U284" s="17"/>
      <c r="V284" s="17"/>
      <c r="W284" s="17"/>
      <c r="X284" s="17"/>
      <c r="Y284" s="17"/>
      <c r="Z284" s="7" t="str">
        <f aca="false">IF(COUNT(S284:T284)&lt;&gt;2,"",SUM(S284:T284))</f>
        <v/>
      </c>
      <c r="AA284" s="18" t="str">
        <f aca="false">IF(OR(NOT(ISNUMBER(Z284)),NOT(ISNUMBER(R284)),R284&lt;=0),"",Z284/R284)</f>
        <v/>
      </c>
      <c r="AB284" s="18" t="str">
        <f aca="false">IF(OR(COUNT(R284,V284)&lt;&gt;2,R284&lt;=0),"",V284/R284-1)</f>
        <v/>
      </c>
      <c r="AC284" s="19" t="str">
        <f aca="false">IF(COUNT(Q284,R284)&lt;&gt;2,"",IF(OR(Q284&lt;=0,R284&lt;=0),"NM",Q284/R284))</f>
        <v/>
      </c>
      <c r="AD284" s="19" t="str">
        <f aca="false">IF(COUNT(Q284,Z284)&lt;&gt;2,"",IF(OR(Q284&lt;=0,Z284&lt;=0),"NM",Q284/Z284))</f>
        <v/>
      </c>
      <c r="AE284" s="19" t="str">
        <f aca="false">IF(COUNT(Q284,U284)&lt;&gt;2,"",IF(OR(Q284&lt;=0,U284&lt;=0),"NM",Q284/U284))</f>
        <v/>
      </c>
      <c r="AF284" s="19" t="str">
        <f aca="false">IF(COUNT(Q284,V284)&lt;&gt;2,"",IF(OR(Q284&lt;=0,V284&lt;=0),"NM",Q284/V284))</f>
        <v/>
      </c>
      <c r="AG284" s="19" t="str">
        <f aca="false">IF(COUNT(Q284,W284)&lt;&gt;2,"",IF(OR(Q284&lt;=0,W284&lt;=0),"NM",Q284/W284))</f>
        <v/>
      </c>
      <c r="AH284" s="20" t="str">
        <f aca="false">IF(OR(NOT(ISNUMBER(Controls!$C$11)),Controls!$C$11&lt;1,Controls!$C$11&gt;5,Controls!$C$11&lt;&gt;INT(Controls!$C$11)),"",INDEX(AC284:AG284,1,Controls!$C$11))</f>
        <v/>
      </c>
      <c r="AI284" s="1" t="str">
        <f aca="false">IF(A284="","",IF(COUNTIFS($A$10:$A$309,A284)&lt;&gt;1,"Duplicate ID",IF(OR(B284&lt;&gt;Controls!$C$9,C284&lt;&gt;Controls!$C$10),"Other peer group",IF(OR(H284&lt;&gt;"Yes",G284="Excluded",G284="Adjacent",G284="Watchlist"),"Excluded",IF(OR(I284&lt;&gt;"Yes",D284="",E284="",J284="",K284="",L284="",X284="",Controls!$C$10="",Controls!$C$8="",Controls!$C$20="",Controls!$C$21="",M284&lt;&gt;Controls!$C$8,NOT(ISNUMBER(N284)),N284&lt;=0,N284&lt;&gt;Controls!$C$7,NOT(ISNUMBER(O284)),O284&gt;N284,AND(Controls!$C$11&gt;=4,OR(NOT(ISNUMBER(P284)),P284&lt;=N284)),AND(Controls!$C$11=2,T284&lt;&gt;0,Y284=""),AND(G284&lt;&gt;"Core",G284&lt;&gt;"Secondary")),"Review inputs / basis",IF(NOT(ISNUMBER(AH284)),"Missing / NM metric","Eligible"))))))</f>
        <v/>
      </c>
      <c r="AJ284" s="20" t="str">
        <f aca="false">IF(AND(AI284="Eligible",G284="Core"),AH284,"")</f>
        <v/>
      </c>
      <c r="AK284" s="20" t="str">
        <f aca="false">IF(AI284="Eligible",AH284,"")</f>
        <v/>
      </c>
      <c r="AL284" s="1" t="str">
        <f aca="false">IF(NOT(ISNUMBER(AJ284)),"",IF($A$6&lt;5,"Fewer than 5 core",IF(OR(AJ284&lt;$B$6-1.5*($D$6-$B$6),AJ284&gt;$D$6+1.5*($D$6-$B$6)),"Review outlier","Within IQR fences")))</f>
        <v/>
      </c>
      <c r="AM284" s="1"/>
      <c r="AN284" s="1"/>
      <c r="AO284" s="1"/>
      <c r="AP284" s="1"/>
    </row>
    <row r="285" customFormat="false" ht="24.75" hidden="false" customHeight="true" outlineLevel="0" collapsed="false">
      <c r="A285" s="15"/>
      <c r="B285" s="15"/>
      <c r="C285" s="15"/>
      <c r="D285" s="15"/>
      <c r="E285" s="15"/>
      <c r="F285" s="15"/>
      <c r="G285" s="15"/>
      <c r="H285" s="15"/>
      <c r="I285" s="15"/>
      <c r="J285" s="15"/>
      <c r="K285" s="15"/>
      <c r="L285" s="15"/>
      <c r="M285" s="15"/>
      <c r="N285" s="16"/>
      <c r="O285" s="16"/>
      <c r="P285" s="16"/>
      <c r="Q285" s="17"/>
      <c r="R285" s="17"/>
      <c r="S285" s="17"/>
      <c r="T285" s="17"/>
      <c r="U285" s="17"/>
      <c r="V285" s="17"/>
      <c r="W285" s="17"/>
      <c r="X285" s="17"/>
      <c r="Y285" s="17"/>
      <c r="Z285" s="7" t="str">
        <f aca="false">IF(COUNT(S285:T285)&lt;&gt;2,"",SUM(S285:T285))</f>
        <v/>
      </c>
      <c r="AA285" s="18" t="str">
        <f aca="false">IF(OR(NOT(ISNUMBER(Z285)),NOT(ISNUMBER(R285)),R285&lt;=0),"",Z285/R285)</f>
        <v/>
      </c>
      <c r="AB285" s="18" t="str">
        <f aca="false">IF(OR(COUNT(R285,V285)&lt;&gt;2,R285&lt;=0),"",V285/R285-1)</f>
        <v/>
      </c>
      <c r="AC285" s="19" t="str">
        <f aca="false">IF(COUNT(Q285,R285)&lt;&gt;2,"",IF(OR(Q285&lt;=0,R285&lt;=0),"NM",Q285/R285))</f>
        <v/>
      </c>
      <c r="AD285" s="19" t="str">
        <f aca="false">IF(COUNT(Q285,Z285)&lt;&gt;2,"",IF(OR(Q285&lt;=0,Z285&lt;=0),"NM",Q285/Z285))</f>
        <v/>
      </c>
      <c r="AE285" s="19" t="str">
        <f aca="false">IF(COUNT(Q285,U285)&lt;&gt;2,"",IF(OR(Q285&lt;=0,U285&lt;=0),"NM",Q285/U285))</f>
        <v/>
      </c>
      <c r="AF285" s="19" t="str">
        <f aca="false">IF(COUNT(Q285,V285)&lt;&gt;2,"",IF(OR(Q285&lt;=0,V285&lt;=0),"NM",Q285/V285))</f>
        <v/>
      </c>
      <c r="AG285" s="19" t="str">
        <f aca="false">IF(COUNT(Q285,W285)&lt;&gt;2,"",IF(OR(Q285&lt;=0,W285&lt;=0),"NM",Q285/W285))</f>
        <v/>
      </c>
      <c r="AH285" s="20" t="str">
        <f aca="false">IF(OR(NOT(ISNUMBER(Controls!$C$11)),Controls!$C$11&lt;1,Controls!$C$11&gt;5,Controls!$C$11&lt;&gt;INT(Controls!$C$11)),"",INDEX(AC285:AG285,1,Controls!$C$11))</f>
        <v/>
      </c>
      <c r="AI285" s="1" t="str">
        <f aca="false">IF(A285="","",IF(COUNTIFS($A$10:$A$309,A285)&lt;&gt;1,"Duplicate ID",IF(OR(B285&lt;&gt;Controls!$C$9,C285&lt;&gt;Controls!$C$10),"Other peer group",IF(OR(H285&lt;&gt;"Yes",G285="Excluded",G285="Adjacent",G285="Watchlist"),"Excluded",IF(OR(I285&lt;&gt;"Yes",D285="",E285="",J285="",K285="",L285="",X285="",Controls!$C$10="",Controls!$C$8="",Controls!$C$20="",Controls!$C$21="",M285&lt;&gt;Controls!$C$8,NOT(ISNUMBER(N285)),N285&lt;=0,N285&lt;&gt;Controls!$C$7,NOT(ISNUMBER(O285)),O285&gt;N285,AND(Controls!$C$11&gt;=4,OR(NOT(ISNUMBER(P285)),P285&lt;=N285)),AND(Controls!$C$11=2,T285&lt;&gt;0,Y285=""),AND(G285&lt;&gt;"Core",G285&lt;&gt;"Secondary")),"Review inputs / basis",IF(NOT(ISNUMBER(AH285)),"Missing / NM metric","Eligible"))))))</f>
        <v/>
      </c>
      <c r="AJ285" s="20" t="str">
        <f aca="false">IF(AND(AI285="Eligible",G285="Core"),AH285,"")</f>
        <v/>
      </c>
      <c r="AK285" s="20" t="str">
        <f aca="false">IF(AI285="Eligible",AH285,"")</f>
        <v/>
      </c>
      <c r="AL285" s="1" t="str">
        <f aca="false">IF(NOT(ISNUMBER(AJ285)),"",IF($A$6&lt;5,"Fewer than 5 core",IF(OR(AJ285&lt;$B$6-1.5*($D$6-$B$6),AJ285&gt;$D$6+1.5*($D$6-$B$6)),"Review outlier","Within IQR fences")))</f>
        <v/>
      </c>
      <c r="AM285" s="1"/>
      <c r="AN285" s="1"/>
      <c r="AO285" s="1"/>
      <c r="AP285" s="1"/>
    </row>
    <row r="286" customFormat="false" ht="24.75" hidden="false" customHeight="true" outlineLevel="0" collapsed="false">
      <c r="A286" s="15"/>
      <c r="B286" s="15"/>
      <c r="C286" s="15"/>
      <c r="D286" s="15"/>
      <c r="E286" s="15"/>
      <c r="F286" s="15"/>
      <c r="G286" s="15"/>
      <c r="H286" s="15"/>
      <c r="I286" s="15"/>
      <c r="J286" s="15"/>
      <c r="K286" s="15"/>
      <c r="L286" s="15"/>
      <c r="M286" s="15"/>
      <c r="N286" s="16"/>
      <c r="O286" s="16"/>
      <c r="P286" s="16"/>
      <c r="Q286" s="17"/>
      <c r="R286" s="17"/>
      <c r="S286" s="17"/>
      <c r="T286" s="17"/>
      <c r="U286" s="17"/>
      <c r="V286" s="17"/>
      <c r="W286" s="17"/>
      <c r="X286" s="17"/>
      <c r="Y286" s="17"/>
      <c r="Z286" s="7" t="str">
        <f aca="false">IF(COUNT(S286:T286)&lt;&gt;2,"",SUM(S286:T286))</f>
        <v/>
      </c>
      <c r="AA286" s="18" t="str">
        <f aca="false">IF(OR(NOT(ISNUMBER(Z286)),NOT(ISNUMBER(R286)),R286&lt;=0),"",Z286/R286)</f>
        <v/>
      </c>
      <c r="AB286" s="18" t="str">
        <f aca="false">IF(OR(COUNT(R286,V286)&lt;&gt;2,R286&lt;=0),"",V286/R286-1)</f>
        <v/>
      </c>
      <c r="AC286" s="19" t="str">
        <f aca="false">IF(COUNT(Q286,R286)&lt;&gt;2,"",IF(OR(Q286&lt;=0,R286&lt;=0),"NM",Q286/R286))</f>
        <v/>
      </c>
      <c r="AD286" s="19" t="str">
        <f aca="false">IF(COUNT(Q286,Z286)&lt;&gt;2,"",IF(OR(Q286&lt;=0,Z286&lt;=0),"NM",Q286/Z286))</f>
        <v/>
      </c>
      <c r="AE286" s="19" t="str">
        <f aca="false">IF(COUNT(Q286,U286)&lt;&gt;2,"",IF(OR(Q286&lt;=0,U286&lt;=0),"NM",Q286/U286))</f>
        <v/>
      </c>
      <c r="AF286" s="19" t="str">
        <f aca="false">IF(COUNT(Q286,V286)&lt;&gt;2,"",IF(OR(Q286&lt;=0,V286&lt;=0),"NM",Q286/V286))</f>
        <v/>
      </c>
      <c r="AG286" s="19" t="str">
        <f aca="false">IF(COUNT(Q286,W286)&lt;&gt;2,"",IF(OR(Q286&lt;=0,W286&lt;=0),"NM",Q286/W286))</f>
        <v/>
      </c>
      <c r="AH286" s="20" t="str">
        <f aca="false">IF(OR(NOT(ISNUMBER(Controls!$C$11)),Controls!$C$11&lt;1,Controls!$C$11&gt;5,Controls!$C$11&lt;&gt;INT(Controls!$C$11)),"",INDEX(AC286:AG286,1,Controls!$C$11))</f>
        <v/>
      </c>
      <c r="AI286" s="1" t="str">
        <f aca="false">IF(A286="","",IF(COUNTIFS($A$10:$A$309,A286)&lt;&gt;1,"Duplicate ID",IF(OR(B286&lt;&gt;Controls!$C$9,C286&lt;&gt;Controls!$C$10),"Other peer group",IF(OR(H286&lt;&gt;"Yes",G286="Excluded",G286="Adjacent",G286="Watchlist"),"Excluded",IF(OR(I286&lt;&gt;"Yes",D286="",E286="",J286="",K286="",L286="",X286="",Controls!$C$10="",Controls!$C$8="",Controls!$C$20="",Controls!$C$21="",M286&lt;&gt;Controls!$C$8,NOT(ISNUMBER(N286)),N286&lt;=0,N286&lt;&gt;Controls!$C$7,NOT(ISNUMBER(O286)),O286&gt;N286,AND(Controls!$C$11&gt;=4,OR(NOT(ISNUMBER(P286)),P286&lt;=N286)),AND(Controls!$C$11=2,T286&lt;&gt;0,Y286=""),AND(G286&lt;&gt;"Core",G286&lt;&gt;"Secondary")),"Review inputs / basis",IF(NOT(ISNUMBER(AH286)),"Missing / NM metric","Eligible"))))))</f>
        <v/>
      </c>
      <c r="AJ286" s="20" t="str">
        <f aca="false">IF(AND(AI286="Eligible",G286="Core"),AH286,"")</f>
        <v/>
      </c>
      <c r="AK286" s="20" t="str">
        <f aca="false">IF(AI286="Eligible",AH286,"")</f>
        <v/>
      </c>
      <c r="AL286" s="1" t="str">
        <f aca="false">IF(NOT(ISNUMBER(AJ286)),"",IF($A$6&lt;5,"Fewer than 5 core",IF(OR(AJ286&lt;$B$6-1.5*($D$6-$B$6),AJ286&gt;$D$6+1.5*($D$6-$B$6)),"Review outlier","Within IQR fences")))</f>
        <v/>
      </c>
      <c r="AM286" s="1"/>
      <c r="AN286" s="1"/>
      <c r="AO286" s="1"/>
      <c r="AP286" s="1"/>
    </row>
    <row r="287" customFormat="false" ht="24.75" hidden="false" customHeight="true" outlineLevel="0" collapsed="false">
      <c r="A287" s="15"/>
      <c r="B287" s="15"/>
      <c r="C287" s="15"/>
      <c r="D287" s="15"/>
      <c r="E287" s="15"/>
      <c r="F287" s="15"/>
      <c r="G287" s="15"/>
      <c r="H287" s="15"/>
      <c r="I287" s="15"/>
      <c r="J287" s="15"/>
      <c r="K287" s="15"/>
      <c r="L287" s="15"/>
      <c r="M287" s="15"/>
      <c r="N287" s="16"/>
      <c r="O287" s="16"/>
      <c r="P287" s="16"/>
      <c r="Q287" s="17"/>
      <c r="R287" s="17"/>
      <c r="S287" s="17"/>
      <c r="T287" s="17"/>
      <c r="U287" s="17"/>
      <c r="V287" s="17"/>
      <c r="W287" s="17"/>
      <c r="X287" s="17"/>
      <c r="Y287" s="17"/>
      <c r="Z287" s="7" t="str">
        <f aca="false">IF(COUNT(S287:T287)&lt;&gt;2,"",SUM(S287:T287))</f>
        <v/>
      </c>
      <c r="AA287" s="18" t="str">
        <f aca="false">IF(OR(NOT(ISNUMBER(Z287)),NOT(ISNUMBER(R287)),R287&lt;=0),"",Z287/R287)</f>
        <v/>
      </c>
      <c r="AB287" s="18" t="str">
        <f aca="false">IF(OR(COUNT(R287,V287)&lt;&gt;2,R287&lt;=0),"",V287/R287-1)</f>
        <v/>
      </c>
      <c r="AC287" s="19" t="str">
        <f aca="false">IF(COUNT(Q287,R287)&lt;&gt;2,"",IF(OR(Q287&lt;=0,R287&lt;=0),"NM",Q287/R287))</f>
        <v/>
      </c>
      <c r="AD287" s="19" t="str">
        <f aca="false">IF(COUNT(Q287,Z287)&lt;&gt;2,"",IF(OR(Q287&lt;=0,Z287&lt;=0),"NM",Q287/Z287))</f>
        <v/>
      </c>
      <c r="AE287" s="19" t="str">
        <f aca="false">IF(COUNT(Q287,U287)&lt;&gt;2,"",IF(OR(Q287&lt;=0,U287&lt;=0),"NM",Q287/U287))</f>
        <v/>
      </c>
      <c r="AF287" s="19" t="str">
        <f aca="false">IF(COUNT(Q287,V287)&lt;&gt;2,"",IF(OR(Q287&lt;=0,V287&lt;=0),"NM",Q287/V287))</f>
        <v/>
      </c>
      <c r="AG287" s="19" t="str">
        <f aca="false">IF(COUNT(Q287,W287)&lt;&gt;2,"",IF(OR(Q287&lt;=0,W287&lt;=0),"NM",Q287/W287))</f>
        <v/>
      </c>
      <c r="AH287" s="20" t="str">
        <f aca="false">IF(OR(NOT(ISNUMBER(Controls!$C$11)),Controls!$C$11&lt;1,Controls!$C$11&gt;5,Controls!$C$11&lt;&gt;INT(Controls!$C$11)),"",INDEX(AC287:AG287,1,Controls!$C$11))</f>
        <v/>
      </c>
      <c r="AI287" s="1" t="str">
        <f aca="false">IF(A287="","",IF(COUNTIFS($A$10:$A$309,A287)&lt;&gt;1,"Duplicate ID",IF(OR(B287&lt;&gt;Controls!$C$9,C287&lt;&gt;Controls!$C$10),"Other peer group",IF(OR(H287&lt;&gt;"Yes",G287="Excluded",G287="Adjacent",G287="Watchlist"),"Excluded",IF(OR(I287&lt;&gt;"Yes",D287="",E287="",J287="",K287="",L287="",X287="",Controls!$C$10="",Controls!$C$8="",Controls!$C$20="",Controls!$C$21="",M287&lt;&gt;Controls!$C$8,NOT(ISNUMBER(N287)),N287&lt;=0,N287&lt;&gt;Controls!$C$7,NOT(ISNUMBER(O287)),O287&gt;N287,AND(Controls!$C$11&gt;=4,OR(NOT(ISNUMBER(P287)),P287&lt;=N287)),AND(Controls!$C$11=2,T287&lt;&gt;0,Y287=""),AND(G287&lt;&gt;"Core",G287&lt;&gt;"Secondary")),"Review inputs / basis",IF(NOT(ISNUMBER(AH287)),"Missing / NM metric","Eligible"))))))</f>
        <v/>
      </c>
      <c r="AJ287" s="20" t="str">
        <f aca="false">IF(AND(AI287="Eligible",G287="Core"),AH287,"")</f>
        <v/>
      </c>
      <c r="AK287" s="20" t="str">
        <f aca="false">IF(AI287="Eligible",AH287,"")</f>
        <v/>
      </c>
      <c r="AL287" s="1" t="str">
        <f aca="false">IF(NOT(ISNUMBER(AJ287)),"",IF($A$6&lt;5,"Fewer than 5 core",IF(OR(AJ287&lt;$B$6-1.5*($D$6-$B$6),AJ287&gt;$D$6+1.5*($D$6-$B$6)),"Review outlier","Within IQR fences")))</f>
        <v/>
      </c>
      <c r="AM287" s="1"/>
      <c r="AN287" s="1"/>
      <c r="AO287" s="1"/>
      <c r="AP287" s="1"/>
    </row>
    <row r="288" customFormat="false" ht="24.75" hidden="false" customHeight="true" outlineLevel="0" collapsed="false">
      <c r="A288" s="15"/>
      <c r="B288" s="15"/>
      <c r="C288" s="15"/>
      <c r="D288" s="15"/>
      <c r="E288" s="15"/>
      <c r="F288" s="15"/>
      <c r="G288" s="15"/>
      <c r="H288" s="15"/>
      <c r="I288" s="15"/>
      <c r="J288" s="15"/>
      <c r="K288" s="15"/>
      <c r="L288" s="15"/>
      <c r="M288" s="15"/>
      <c r="N288" s="16"/>
      <c r="O288" s="16"/>
      <c r="P288" s="16"/>
      <c r="Q288" s="17"/>
      <c r="R288" s="17"/>
      <c r="S288" s="17"/>
      <c r="T288" s="17"/>
      <c r="U288" s="17"/>
      <c r="V288" s="17"/>
      <c r="W288" s="17"/>
      <c r="X288" s="17"/>
      <c r="Y288" s="17"/>
      <c r="Z288" s="7" t="str">
        <f aca="false">IF(COUNT(S288:T288)&lt;&gt;2,"",SUM(S288:T288))</f>
        <v/>
      </c>
      <c r="AA288" s="18" t="str">
        <f aca="false">IF(OR(NOT(ISNUMBER(Z288)),NOT(ISNUMBER(R288)),R288&lt;=0),"",Z288/R288)</f>
        <v/>
      </c>
      <c r="AB288" s="18" t="str">
        <f aca="false">IF(OR(COUNT(R288,V288)&lt;&gt;2,R288&lt;=0),"",V288/R288-1)</f>
        <v/>
      </c>
      <c r="AC288" s="19" t="str">
        <f aca="false">IF(COUNT(Q288,R288)&lt;&gt;2,"",IF(OR(Q288&lt;=0,R288&lt;=0),"NM",Q288/R288))</f>
        <v/>
      </c>
      <c r="AD288" s="19" t="str">
        <f aca="false">IF(COUNT(Q288,Z288)&lt;&gt;2,"",IF(OR(Q288&lt;=0,Z288&lt;=0),"NM",Q288/Z288))</f>
        <v/>
      </c>
      <c r="AE288" s="19" t="str">
        <f aca="false">IF(COUNT(Q288,U288)&lt;&gt;2,"",IF(OR(Q288&lt;=0,U288&lt;=0),"NM",Q288/U288))</f>
        <v/>
      </c>
      <c r="AF288" s="19" t="str">
        <f aca="false">IF(COUNT(Q288,V288)&lt;&gt;2,"",IF(OR(Q288&lt;=0,V288&lt;=0),"NM",Q288/V288))</f>
        <v/>
      </c>
      <c r="AG288" s="19" t="str">
        <f aca="false">IF(COUNT(Q288,W288)&lt;&gt;2,"",IF(OR(Q288&lt;=0,W288&lt;=0),"NM",Q288/W288))</f>
        <v/>
      </c>
      <c r="AH288" s="20" t="str">
        <f aca="false">IF(OR(NOT(ISNUMBER(Controls!$C$11)),Controls!$C$11&lt;1,Controls!$C$11&gt;5,Controls!$C$11&lt;&gt;INT(Controls!$C$11)),"",INDEX(AC288:AG288,1,Controls!$C$11))</f>
        <v/>
      </c>
      <c r="AI288" s="1" t="str">
        <f aca="false">IF(A288="","",IF(COUNTIFS($A$10:$A$309,A288)&lt;&gt;1,"Duplicate ID",IF(OR(B288&lt;&gt;Controls!$C$9,C288&lt;&gt;Controls!$C$10),"Other peer group",IF(OR(H288&lt;&gt;"Yes",G288="Excluded",G288="Adjacent",G288="Watchlist"),"Excluded",IF(OR(I288&lt;&gt;"Yes",D288="",E288="",J288="",K288="",L288="",X288="",Controls!$C$10="",Controls!$C$8="",Controls!$C$20="",Controls!$C$21="",M288&lt;&gt;Controls!$C$8,NOT(ISNUMBER(N288)),N288&lt;=0,N288&lt;&gt;Controls!$C$7,NOT(ISNUMBER(O288)),O288&gt;N288,AND(Controls!$C$11&gt;=4,OR(NOT(ISNUMBER(P288)),P288&lt;=N288)),AND(Controls!$C$11=2,T288&lt;&gt;0,Y288=""),AND(G288&lt;&gt;"Core",G288&lt;&gt;"Secondary")),"Review inputs / basis",IF(NOT(ISNUMBER(AH288)),"Missing / NM metric","Eligible"))))))</f>
        <v/>
      </c>
      <c r="AJ288" s="20" t="str">
        <f aca="false">IF(AND(AI288="Eligible",G288="Core"),AH288,"")</f>
        <v/>
      </c>
      <c r="AK288" s="20" t="str">
        <f aca="false">IF(AI288="Eligible",AH288,"")</f>
        <v/>
      </c>
      <c r="AL288" s="1" t="str">
        <f aca="false">IF(NOT(ISNUMBER(AJ288)),"",IF($A$6&lt;5,"Fewer than 5 core",IF(OR(AJ288&lt;$B$6-1.5*($D$6-$B$6),AJ288&gt;$D$6+1.5*($D$6-$B$6)),"Review outlier","Within IQR fences")))</f>
        <v/>
      </c>
      <c r="AM288" s="1"/>
      <c r="AN288" s="1"/>
      <c r="AO288" s="1"/>
      <c r="AP288" s="1"/>
    </row>
    <row r="289" customFormat="false" ht="24.75" hidden="false" customHeight="true" outlineLevel="0" collapsed="false">
      <c r="A289" s="15"/>
      <c r="B289" s="15"/>
      <c r="C289" s="15"/>
      <c r="D289" s="15"/>
      <c r="E289" s="15"/>
      <c r="F289" s="15"/>
      <c r="G289" s="15"/>
      <c r="H289" s="15"/>
      <c r="I289" s="15"/>
      <c r="J289" s="15"/>
      <c r="K289" s="15"/>
      <c r="L289" s="15"/>
      <c r="M289" s="15"/>
      <c r="N289" s="16"/>
      <c r="O289" s="16"/>
      <c r="P289" s="16"/>
      <c r="Q289" s="17"/>
      <c r="R289" s="17"/>
      <c r="S289" s="17"/>
      <c r="T289" s="17"/>
      <c r="U289" s="17"/>
      <c r="V289" s="17"/>
      <c r="W289" s="17"/>
      <c r="X289" s="17"/>
      <c r="Y289" s="17"/>
      <c r="Z289" s="7" t="str">
        <f aca="false">IF(COUNT(S289:T289)&lt;&gt;2,"",SUM(S289:T289))</f>
        <v/>
      </c>
      <c r="AA289" s="18" t="str">
        <f aca="false">IF(OR(NOT(ISNUMBER(Z289)),NOT(ISNUMBER(R289)),R289&lt;=0),"",Z289/R289)</f>
        <v/>
      </c>
      <c r="AB289" s="18" t="str">
        <f aca="false">IF(OR(COUNT(R289,V289)&lt;&gt;2,R289&lt;=0),"",V289/R289-1)</f>
        <v/>
      </c>
      <c r="AC289" s="19" t="str">
        <f aca="false">IF(COUNT(Q289,R289)&lt;&gt;2,"",IF(OR(Q289&lt;=0,R289&lt;=0),"NM",Q289/R289))</f>
        <v/>
      </c>
      <c r="AD289" s="19" t="str">
        <f aca="false">IF(COUNT(Q289,Z289)&lt;&gt;2,"",IF(OR(Q289&lt;=0,Z289&lt;=0),"NM",Q289/Z289))</f>
        <v/>
      </c>
      <c r="AE289" s="19" t="str">
        <f aca="false">IF(COUNT(Q289,U289)&lt;&gt;2,"",IF(OR(Q289&lt;=0,U289&lt;=0),"NM",Q289/U289))</f>
        <v/>
      </c>
      <c r="AF289" s="19" t="str">
        <f aca="false">IF(COUNT(Q289,V289)&lt;&gt;2,"",IF(OR(Q289&lt;=0,V289&lt;=0),"NM",Q289/V289))</f>
        <v/>
      </c>
      <c r="AG289" s="19" t="str">
        <f aca="false">IF(COUNT(Q289,W289)&lt;&gt;2,"",IF(OR(Q289&lt;=0,W289&lt;=0),"NM",Q289/W289))</f>
        <v/>
      </c>
      <c r="AH289" s="20" t="str">
        <f aca="false">IF(OR(NOT(ISNUMBER(Controls!$C$11)),Controls!$C$11&lt;1,Controls!$C$11&gt;5,Controls!$C$11&lt;&gt;INT(Controls!$C$11)),"",INDEX(AC289:AG289,1,Controls!$C$11))</f>
        <v/>
      </c>
      <c r="AI289" s="1" t="str">
        <f aca="false">IF(A289="","",IF(COUNTIFS($A$10:$A$309,A289)&lt;&gt;1,"Duplicate ID",IF(OR(B289&lt;&gt;Controls!$C$9,C289&lt;&gt;Controls!$C$10),"Other peer group",IF(OR(H289&lt;&gt;"Yes",G289="Excluded",G289="Adjacent",G289="Watchlist"),"Excluded",IF(OR(I289&lt;&gt;"Yes",D289="",E289="",J289="",K289="",L289="",X289="",Controls!$C$10="",Controls!$C$8="",Controls!$C$20="",Controls!$C$21="",M289&lt;&gt;Controls!$C$8,NOT(ISNUMBER(N289)),N289&lt;=0,N289&lt;&gt;Controls!$C$7,NOT(ISNUMBER(O289)),O289&gt;N289,AND(Controls!$C$11&gt;=4,OR(NOT(ISNUMBER(P289)),P289&lt;=N289)),AND(Controls!$C$11=2,T289&lt;&gt;0,Y289=""),AND(G289&lt;&gt;"Core",G289&lt;&gt;"Secondary")),"Review inputs / basis",IF(NOT(ISNUMBER(AH289)),"Missing / NM metric","Eligible"))))))</f>
        <v/>
      </c>
      <c r="AJ289" s="20" t="str">
        <f aca="false">IF(AND(AI289="Eligible",G289="Core"),AH289,"")</f>
        <v/>
      </c>
      <c r="AK289" s="20" t="str">
        <f aca="false">IF(AI289="Eligible",AH289,"")</f>
        <v/>
      </c>
      <c r="AL289" s="1" t="str">
        <f aca="false">IF(NOT(ISNUMBER(AJ289)),"",IF($A$6&lt;5,"Fewer than 5 core",IF(OR(AJ289&lt;$B$6-1.5*($D$6-$B$6),AJ289&gt;$D$6+1.5*($D$6-$B$6)),"Review outlier","Within IQR fences")))</f>
        <v/>
      </c>
      <c r="AM289" s="1"/>
      <c r="AN289" s="1"/>
      <c r="AO289" s="1"/>
      <c r="AP289" s="1"/>
    </row>
    <row r="290" customFormat="false" ht="24.75" hidden="false" customHeight="true" outlineLevel="0" collapsed="false">
      <c r="A290" s="15"/>
      <c r="B290" s="15"/>
      <c r="C290" s="15"/>
      <c r="D290" s="15"/>
      <c r="E290" s="15"/>
      <c r="F290" s="15"/>
      <c r="G290" s="15"/>
      <c r="H290" s="15"/>
      <c r="I290" s="15"/>
      <c r="J290" s="15"/>
      <c r="K290" s="15"/>
      <c r="L290" s="15"/>
      <c r="M290" s="15"/>
      <c r="N290" s="16"/>
      <c r="O290" s="16"/>
      <c r="P290" s="16"/>
      <c r="Q290" s="17"/>
      <c r="R290" s="17"/>
      <c r="S290" s="17"/>
      <c r="T290" s="17"/>
      <c r="U290" s="17"/>
      <c r="V290" s="17"/>
      <c r="W290" s="17"/>
      <c r="X290" s="17"/>
      <c r="Y290" s="17"/>
      <c r="Z290" s="7" t="str">
        <f aca="false">IF(COUNT(S290:T290)&lt;&gt;2,"",SUM(S290:T290))</f>
        <v/>
      </c>
      <c r="AA290" s="18" t="str">
        <f aca="false">IF(OR(NOT(ISNUMBER(Z290)),NOT(ISNUMBER(R290)),R290&lt;=0),"",Z290/R290)</f>
        <v/>
      </c>
      <c r="AB290" s="18" t="str">
        <f aca="false">IF(OR(COUNT(R290,V290)&lt;&gt;2,R290&lt;=0),"",V290/R290-1)</f>
        <v/>
      </c>
      <c r="AC290" s="19" t="str">
        <f aca="false">IF(COUNT(Q290,R290)&lt;&gt;2,"",IF(OR(Q290&lt;=0,R290&lt;=0),"NM",Q290/R290))</f>
        <v/>
      </c>
      <c r="AD290" s="19" t="str">
        <f aca="false">IF(COUNT(Q290,Z290)&lt;&gt;2,"",IF(OR(Q290&lt;=0,Z290&lt;=0),"NM",Q290/Z290))</f>
        <v/>
      </c>
      <c r="AE290" s="19" t="str">
        <f aca="false">IF(COUNT(Q290,U290)&lt;&gt;2,"",IF(OR(Q290&lt;=0,U290&lt;=0),"NM",Q290/U290))</f>
        <v/>
      </c>
      <c r="AF290" s="19" t="str">
        <f aca="false">IF(COUNT(Q290,V290)&lt;&gt;2,"",IF(OR(Q290&lt;=0,V290&lt;=0),"NM",Q290/V290))</f>
        <v/>
      </c>
      <c r="AG290" s="19" t="str">
        <f aca="false">IF(COUNT(Q290,W290)&lt;&gt;2,"",IF(OR(Q290&lt;=0,W290&lt;=0),"NM",Q290/W290))</f>
        <v/>
      </c>
      <c r="AH290" s="20" t="str">
        <f aca="false">IF(OR(NOT(ISNUMBER(Controls!$C$11)),Controls!$C$11&lt;1,Controls!$C$11&gt;5,Controls!$C$11&lt;&gt;INT(Controls!$C$11)),"",INDEX(AC290:AG290,1,Controls!$C$11))</f>
        <v/>
      </c>
      <c r="AI290" s="1" t="str">
        <f aca="false">IF(A290="","",IF(COUNTIFS($A$10:$A$309,A290)&lt;&gt;1,"Duplicate ID",IF(OR(B290&lt;&gt;Controls!$C$9,C290&lt;&gt;Controls!$C$10),"Other peer group",IF(OR(H290&lt;&gt;"Yes",G290="Excluded",G290="Adjacent",G290="Watchlist"),"Excluded",IF(OR(I290&lt;&gt;"Yes",D290="",E290="",J290="",K290="",L290="",X290="",Controls!$C$10="",Controls!$C$8="",Controls!$C$20="",Controls!$C$21="",M290&lt;&gt;Controls!$C$8,NOT(ISNUMBER(N290)),N290&lt;=0,N290&lt;&gt;Controls!$C$7,NOT(ISNUMBER(O290)),O290&gt;N290,AND(Controls!$C$11&gt;=4,OR(NOT(ISNUMBER(P290)),P290&lt;=N290)),AND(Controls!$C$11=2,T290&lt;&gt;0,Y290=""),AND(G290&lt;&gt;"Core",G290&lt;&gt;"Secondary")),"Review inputs / basis",IF(NOT(ISNUMBER(AH290)),"Missing / NM metric","Eligible"))))))</f>
        <v/>
      </c>
      <c r="AJ290" s="20" t="str">
        <f aca="false">IF(AND(AI290="Eligible",G290="Core"),AH290,"")</f>
        <v/>
      </c>
      <c r="AK290" s="20" t="str">
        <f aca="false">IF(AI290="Eligible",AH290,"")</f>
        <v/>
      </c>
      <c r="AL290" s="1" t="str">
        <f aca="false">IF(NOT(ISNUMBER(AJ290)),"",IF($A$6&lt;5,"Fewer than 5 core",IF(OR(AJ290&lt;$B$6-1.5*($D$6-$B$6),AJ290&gt;$D$6+1.5*($D$6-$B$6)),"Review outlier","Within IQR fences")))</f>
        <v/>
      </c>
      <c r="AM290" s="1"/>
      <c r="AN290" s="1"/>
      <c r="AO290" s="1"/>
      <c r="AP290" s="1"/>
    </row>
    <row r="291" customFormat="false" ht="24.75" hidden="false" customHeight="true" outlineLevel="0" collapsed="false">
      <c r="A291" s="15"/>
      <c r="B291" s="15"/>
      <c r="C291" s="15"/>
      <c r="D291" s="15"/>
      <c r="E291" s="15"/>
      <c r="F291" s="15"/>
      <c r="G291" s="15"/>
      <c r="H291" s="15"/>
      <c r="I291" s="15"/>
      <c r="J291" s="15"/>
      <c r="K291" s="15"/>
      <c r="L291" s="15"/>
      <c r="M291" s="15"/>
      <c r="N291" s="16"/>
      <c r="O291" s="16"/>
      <c r="P291" s="16"/>
      <c r="Q291" s="17"/>
      <c r="R291" s="17"/>
      <c r="S291" s="17"/>
      <c r="T291" s="17"/>
      <c r="U291" s="17"/>
      <c r="V291" s="17"/>
      <c r="W291" s="17"/>
      <c r="X291" s="17"/>
      <c r="Y291" s="17"/>
      <c r="Z291" s="7" t="str">
        <f aca="false">IF(COUNT(S291:T291)&lt;&gt;2,"",SUM(S291:T291))</f>
        <v/>
      </c>
      <c r="AA291" s="18" t="str">
        <f aca="false">IF(OR(NOT(ISNUMBER(Z291)),NOT(ISNUMBER(R291)),R291&lt;=0),"",Z291/R291)</f>
        <v/>
      </c>
      <c r="AB291" s="18" t="str">
        <f aca="false">IF(OR(COUNT(R291,V291)&lt;&gt;2,R291&lt;=0),"",V291/R291-1)</f>
        <v/>
      </c>
      <c r="AC291" s="19" t="str">
        <f aca="false">IF(COUNT(Q291,R291)&lt;&gt;2,"",IF(OR(Q291&lt;=0,R291&lt;=0),"NM",Q291/R291))</f>
        <v/>
      </c>
      <c r="AD291" s="19" t="str">
        <f aca="false">IF(COUNT(Q291,Z291)&lt;&gt;2,"",IF(OR(Q291&lt;=0,Z291&lt;=0),"NM",Q291/Z291))</f>
        <v/>
      </c>
      <c r="AE291" s="19" t="str">
        <f aca="false">IF(COUNT(Q291,U291)&lt;&gt;2,"",IF(OR(Q291&lt;=0,U291&lt;=0),"NM",Q291/U291))</f>
        <v/>
      </c>
      <c r="AF291" s="19" t="str">
        <f aca="false">IF(COUNT(Q291,V291)&lt;&gt;2,"",IF(OR(Q291&lt;=0,V291&lt;=0),"NM",Q291/V291))</f>
        <v/>
      </c>
      <c r="AG291" s="19" t="str">
        <f aca="false">IF(COUNT(Q291,W291)&lt;&gt;2,"",IF(OR(Q291&lt;=0,W291&lt;=0),"NM",Q291/W291))</f>
        <v/>
      </c>
      <c r="AH291" s="20" t="str">
        <f aca="false">IF(OR(NOT(ISNUMBER(Controls!$C$11)),Controls!$C$11&lt;1,Controls!$C$11&gt;5,Controls!$C$11&lt;&gt;INT(Controls!$C$11)),"",INDEX(AC291:AG291,1,Controls!$C$11))</f>
        <v/>
      </c>
      <c r="AI291" s="1" t="str">
        <f aca="false">IF(A291="","",IF(COUNTIFS($A$10:$A$309,A291)&lt;&gt;1,"Duplicate ID",IF(OR(B291&lt;&gt;Controls!$C$9,C291&lt;&gt;Controls!$C$10),"Other peer group",IF(OR(H291&lt;&gt;"Yes",G291="Excluded",G291="Adjacent",G291="Watchlist"),"Excluded",IF(OR(I291&lt;&gt;"Yes",D291="",E291="",J291="",K291="",L291="",X291="",Controls!$C$10="",Controls!$C$8="",Controls!$C$20="",Controls!$C$21="",M291&lt;&gt;Controls!$C$8,NOT(ISNUMBER(N291)),N291&lt;=0,N291&lt;&gt;Controls!$C$7,NOT(ISNUMBER(O291)),O291&gt;N291,AND(Controls!$C$11&gt;=4,OR(NOT(ISNUMBER(P291)),P291&lt;=N291)),AND(Controls!$C$11=2,T291&lt;&gt;0,Y291=""),AND(G291&lt;&gt;"Core",G291&lt;&gt;"Secondary")),"Review inputs / basis",IF(NOT(ISNUMBER(AH291)),"Missing / NM metric","Eligible"))))))</f>
        <v/>
      </c>
      <c r="AJ291" s="20" t="str">
        <f aca="false">IF(AND(AI291="Eligible",G291="Core"),AH291,"")</f>
        <v/>
      </c>
      <c r="AK291" s="20" t="str">
        <f aca="false">IF(AI291="Eligible",AH291,"")</f>
        <v/>
      </c>
      <c r="AL291" s="1" t="str">
        <f aca="false">IF(NOT(ISNUMBER(AJ291)),"",IF($A$6&lt;5,"Fewer than 5 core",IF(OR(AJ291&lt;$B$6-1.5*($D$6-$B$6),AJ291&gt;$D$6+1.5*($D$6-$B$6)),"Review outlier","Within IQR fences")))</f>
        <v/>
      </c>
      <c r="AM291" s="1"/>
      <c r="AN291" s="1"/>
      <c r="AO291" s="1"/>
      <c r="AP291" s="1"/>
    </row>
    <row r="292" customFormat="false" ht="24.75" hidden="false" customHeight="true" outlineLevel="0" collapsed="false">
      <c r="A292" s="15"/>
      <c r="B292" s="15"/>
      <c r="C292" s="15"/>
      <c r="D292" s="15"/>
      <c r="E292" s="15"/>
      <c r="F292" s="15"/>
      <c r="G292" s="15"/>
      <c r="H292" s="15"/>
      <c r="I292" s="15"/>
      <c r="J292" s="15"/>
      <c r="K292" s="15"/>
      <c r="L292" s="15"/>
      <c r="M292" s="15"/>
      <c r="N292" s="16"/>
      <c r="O292" s="16"/>
      <c r="P292" s="16"/>
      <c r="Q292" s="17"/>
      <c r="R292" s="17"/>
      <c r="S292" s="17"/>
      <c r="T292" s="17"/>
      <c r="U292" s="17"/>
      <c r="V292" s="17"/>
      <c r="W292" s="17"/>
      <c r="X292" s="17"/>
      <c r="Y292" s="17"/>
      <c r="Z292" s="7" t="str">
        <f aca="false">IF(COUNT(S292:T292)&lt;&gt;2,"",SUM(S292:T292))</f>
        <v/>
      </c>
      <c r="AA292" s="18" t="str">
        <f aca="false">IF(OR(NOT(ISNUMBER(Z292)),NOT(ISNUMBER(R292)),R292&lt;=0),"",Z292/R292)</f>
        <v/>
      </c>
      <c r="AB292" s="18" t="str">
        <f aca="false">IF(OR(COUNT(R292,V292)&lt;&gt;2,R292&lt;=0),"",V292/R292-1)</f>
        <v/>
      </c>
      <c r="AC292" s="19" t="str">
        <f aca="false">IF(COUNT(Q292,R292)&lt;&gt;2,"",IF(OR(Q292&lt;=0,R292&lt;=0),"NM",Q292/R292))</f>
        <v/>
      </c>
      <c r="AD292" s="19" t="str">
        <f aca="false">IF(COUNT(Q292,Z292)&lt;&gt;2,"",IF(OR(Q292&lt;=0,Z292&lt;=0),"NM",Q292/Z292))</f>
        <v/>
      </c>
      <c r="AE292" s="19" t="str">
        <f aca="false">IF(COUNT(Q292,U292)&lt;&gt;2,"",IF(OR(Q292&lt;=0,U292&lt;=0),"NM",Q292/U292))</f>
        <v/>
      </c>
      <c r="AF292" s="19" t="str">
        <f aca="false">IF(COUNT(Q292,V292)&lt;&gt;2,"",IF(OR(Q292&lt;=0,V292&lt;=0),"NM",Q292/V292))</f>
        <v/>
      </c>
      <c r="AG292" s="19" t="str">
        <f aca="false">IF(COUNT(Q292,W292)&lt;&gt;2,"",IF(OR(Q292&lt;=0,W292&lt;=0),"NM",Q292/W292))</f>
        <v/>
      </c>
      <c r="AH292" s="20" t="str">
        <f aca="false">IF(OR(NOT(ISNUMBER(Controls!$C$11)),Controls!$C$11&lt;1,Controls!$C$11&gt;5,Controls!$C$11&lt;&gt;INT(Controls!$C$11)),"",INDEX(AC292:AG292,1,Controls!$C$11))</f>
        <v/>
      </c>
      <c r="AI292" s="1" t="str">
        <f aca="false">IF(A292="","",IF(COUNTIFS($A$10:$A$309,A292)&lt;&gt;1,"Duplicate ID",IF(OR(B292&lt;&gt;Controls!$C$9,C292&lt;&gt;Controls!$C$10),"Other peer group",IF(OR(H292&lt;&gt;"Yes",G292="Excluded",G292="Adjacent",G292="Watchlist"),"Excluded",IF(OR(I292&lt;&gt;"Yes",D292="",E292="",J292="",K292="",L292="",X292="",Controls!$C$10="",Controls!$C$8="",Controls!$C$20="",Controls!$C$21="",M292&lt;&gt;Controls!$C$8,NOT(ISNUMBER(N292)),N292&lt;=0,N292&lt;&gt;Controls!$C$7,NOT(ISNUMBER(O292)),O292&gt;N292,AND(Controls!$C$11&gt;=4,OR(NOT(ISNUMBER(P292)),P292&lt;=N292)),AND(Controls!$C$11=2,T292&lt;&gt;0,Y292=""),AND(G292&lt;&gt;"Core",G292&lt;&gt;"Secondary")),"Review inputs / basis",IF(NOT(ISNUMBER(AH292)),"Missing / NM metric","Eligible"))))))</f>
        <v/>
      </c>
      <c r="AJ292" s="20" t="str">
        <f aca="false">IF(AND(AI292="Eligible",G292="Core"),AH292,"")</f>
        <v/>
      </c>
      <c r="AK292" s="20" t="str">
        <f aca="false">IF(AI292="Eligible",AH292,"")</f>
        <v/>
      </c>
      <c r="AL292" s="1" t="str">
        <f aca="false">IF(NOT(ISNUMBER(AJ292)),"",IF($A$6&lt;5,"Fewer than 5 core",IF(OR(AJ292&lt;$B$6-1.5*($D$6-$B$6),AJ292&gt;$D$6+1.5*($D$6-$B$6)),"Review outlier","Within IQR fences")))</f>
        <v/>
      </c>
      <c r="AM292" s="1"/>
      <c r="AN292" s="1"/>
      <c r="AO292" s="1"/>
      <c r="AP292" s="1"/>
    </row>
    <row r="293" customFormat="false" ht="24.75" hidden="false" customHeight="true" outlineLevel="0" collapsed="false">
      <c r="A293" s="15"/>
      <c r="B293" s="15"/>
      <c r="C293" s="15"/>
      <c r="D293" s="15"/>
      <c r="E293" s="15"/>
      <c r="F293" s="15"/>
      <c r="G293" s="15"/>
      <c r="H293" s="15"/>
      <c r="I293" s="15"/>
      <c r="J293" s="15"/>
      <c r="K293" s="15"/>
      <c r="L293" s="15"/>
      <c r="M293" s="15"/>
      <c r="N293" s="16"/>
      <c r="O293" s="16"/>
      <c r="P293" s="16"/>
      <c r="Q293" s="17"/>
      <c r="R293" s="17"/>
      <c r="S293" s="17"/>
      <c r="T293" s="17"/>
      <c r="U293" s="17"/>
      <c r="V293" s="17"/>
      <c r="W293" s="17"/>
      <c r="X293" s="17"/>
      <c r="Y293" s="17"/>
      <c r="Z293" s="7" t="str">
        <f aca="false">IF(COUNT(S293:T293)&lt;&gt;2,"",SUM(S293:T293))</f>
        <v/>
      </c>
      <c r="AA293" s="18" t="str">
        <f aca="false">IF(OR(NOT(ISNUMBER(Z293)),NOT(ISNUMBER(R293)),R293&lt;=0),"",Z293/R293)</f>
        <v/>
      </c>
      <c r="AB293" s="18" t="str">
        <f aca="false">IF(OR(COUNT(R293,V293)&lt;&gt;2,R293&lt;=0),"",V293/R293-1)</f>
        <v/>
      </c>
      <c r="AC293" s="19" t="str">
        <f aca="false">IF(COUNT(Q293,R293)&lt;&gt;2,"",IF(OR(Q293&lt;=0,R293&lt;=0),"NM",Q293/R293))</f>
        <v/>
      </c>
      <c r="AD293" s="19" t="str">
        <f aca="false">IF(COUNT(Q293,Z293)&lt;&gt;2,"",IF(OR(Q293&lt;=0,Z293&lt;=0),"NM",Q293/Z293))</f>
        <v/>
      </c>
      <c r="AE293" s="19" t="str">
        <f aca="false">IF(COUNT(Q293,U293)&lt;&gt;2,"",IF(OR(Q293&lt;=0,U293&lt;=0),"NM",Q293/U293))</f>
        <v/>
      </c>
      <c r="AF293" s="19" t="str">
        <f aca="false">IF(COUNT(Q293,V293)&lt;&gt;2,"",IF(OR(Q293&lt;=0,V293&lt;=0),"NM",Q293/V293))</f>
        <v/>
      </c>
      <c r="AG293" s="19" t="str">
        <f aca="false">IF(COUNT(Q293,W293)&lt;&gt;2,"",IF(OR(Q293&lt;=0,W293&lt;=0),"NM",Q293/W293))</f>
        <v/>
      </c>
      <c r="AH293" s="20" t="str">
        <f aca="false">IF(OR(NOT(ISNUMBER(Controls!$C$11)),Controls!$C$11&lt;1,Controls!$C$11&gt;5,Controls!$C$11&lt;&gt;INT(Controls!$C$11)),"",INDEX(AC293:AG293,1,Controls!$C$11))</f>
        <v/>
      </c>
      <c r="AI293" s="1" t="str">
        <f aca="false">IF(A293="","",IF(COUNTIFS($A$10:$A$309,A293)&lt;&gt;1,"Duplicate ID",IF(OR(B293&lt;&gt;Controls!$C$9,C293&lt;&gt;Controls!$C$10),"Other peer group",IF(OR(H293&lt;&gt;"Yes",G293="Excluded",G293="Adjacent",G293="Watchlist"),"Excluded",IF(OR(I293&lt;&gt;"Yes",D293="",E293="",J293="",K293="",L293="",X293="",Controls!$C$10="",Controls!$C$8="",Controls!$C$20="",Controls!$C$21="",M293&lt;&gt;Controls!$C$8,NOT(ISNUMBER(N293)),N293&lt;=0,N293&lt;&gt;Controls!$C$7,NOT(ISNUMBER(O293)),O293&gt;N293,AND(Controls!$C$11&gt;=4,OR(NOT(ISNUMBER(P293)),P293&lt;=N293)),AND(Controls!$C$11=2,T293&lt;&gt;0,Y293=""),AND(G293&lt;&gt;"Core",G293&lt;&gt;"Secondary")),"Review inputs / basis",IF(NOT(ISNUMBER(AH293)),"Missing / NM metric","Eligible"))))))</f>
        <v/>
      </c>
      <c r="AJ293" s="20" t="str">
        <f aca="false">IF(AND(AI293="Eligible",G293="Core"),AH293,"")</f>
        <v/>
      </c>
      <c r="AK293" s="20" t="str">
        <f aca="false">IF(AI293="Eligible",AH293,"")</f>
        <v/>
      </c>
      <c r="AL293" s="1" t="str">
        <f aca="false">IF(NOT(ISNUMBER(AJ293)),"",IF($A$6&lt;5,"Fewer than 5 core",IF(OR(AJ293&lt;$B$6-1.5*($D$6-$B$6),AJ293&gt;$D$6+1.5*($D$6-$B$6)),"Review outlier","Within IQR fences")))</f>
        <v/>
      </c>
      <c r="AM293" s="1"/>
      <c r="AN293" s="1"/>
      <c r="AO293" s="1"/>
      <c r="AP293" s="1"/>
    </row>
    <row r="294" customFormat="false" ht="24.75" hidden="false" customHeight="true" outlineLevel="0" collapsed="false">
      <c r="A294" s="15"/>
      <c r="B294" s="15"/>
      <c r="C294" s="15"/>
      <c r="D294" s="15"/>
      <c r="E294" s="15"/>
      <c r="F294" s="15"/>
      <c r="G294" s="15"/>
      <c r="H294" s="15"/>
      <c r="I294" s="15"/>
      <c r="J294" s="15"/>
      <c r="K294" s="15"/>
      <c r="L294" s="15"/>
      <c r="M294" s="15"/>
      <c r="N294" s="16"/>
      <c r="O294" s="16"/>
      <c r="P294" s="16"/>
      <c r="Q294" s="17"/>
      <c r="R294" s="17"/>
      <c r="S294" s="17"/>
      <c r="T294" s="17"/>
      <c r="U294" s="17"/>
      <c r="V294" s="17"/>
      <c r="W294" s="17"/>
      <c r="X294" s="17"/>
      <c r="Y294" s="17"/>
      <c r="Z294" s="7" t="str">
        <f aca="false">IF(COUNT(S294:T294)&lt;&gt;2,"",SUM(S294:T294))</f>
        <v/>
      </c>
      <c r="AA294" s="18" t="str">
        <f aca="false">IF(OR(NOT(ISNUMBER(Z294)),NOT(ISNUMBER(R294)),R294&lt;=0),"",Z294/R294)</f>
        <v/>
      </c>
      <c r="AB294" s="18" t="str">
        <f aca="false">IF(OR(COUNT(R294,V294)&lt;&gt;2,R294&lt;=0),"",V294/R294-1)</f>
        <v/>
      </c>
      <c r="AC294" s="19" t="str">
        <f aca="false">IF(COUNT(Q294,R294)&lt;&gt;2,"",IF(OR(Q294&lt;=0,R294&lt;=0),"NM",Q294/R294))</f>
        <v/>
      </c>
      <c r="AD294" s="19" t="str">
        <f aca="false">IF(COUNT(Q294,Z294)&lt;&gt;2,"",IF(OR(Q294&lt;=0,Z294&lt;=0),"NM",Q294/Z294))</f>
        <v/>
      </c>
      <c r="AE294" s="19" t="str">
        <f aca="false">IF(COUNT(Q294,U294)&lt;&gt;2,"",IF(OR(Q294&lt;=0,U294&lt;=0),"NM",Q294/U294))</f>
        <v/>
      </c>
      <c r="AF294" s="19" t="str">
        <f aca="false">IF(COUNT(Q294,V294)&lt;&gt;2,"",IF(OR(Q294&lt;=0,V294&lt;=0),"NM",Q294/V294))</f>
        <v/>
      </c>
      <c r="AG294" s="19" t="str">
        <f aca="false">IF(COUNT(Q294,W294)&lt;&gt;2,"",IF(OR(Q294&lt;=0,W294&lt;=0),"NM",Q294/W294))</f>
        <v/>
      </c>
      <c r="AH294" s="20" t="str">
        <f aca="false">IF(OR(NOT(ISNUMBER(Controls!$C$11)),Controls!$C$11&lt;1,Controls!$C$11&gt;5,Controls!$C$11&lt;&gt;INT(Controls!$C$11)),"",INDEX(AC294:AG294,1,Controls!$C$11))</f>
        <v/>
      </c>
      <c r="AI294" s="1" t="str">
        <f aca="false">IF(A294="","",IF(COUNTIFS($A$10:$A$309,A294)&lt;&gt;1,"Duplicate ID",IF(OR(B294&lt;&gt;Controls!$C$9,C294&lt;&gt;Controls!$C$10),"Other peer group",IF(OR(H294&lt;&gt;"Yes",G294="Excluded",G294="Adjacent",G294="Watchlist"),"Excluded",IF(OR(I294&lt;&gt;"Yes",D294="",E294="",J294="",K294="",L294="",X294="",Controls!$C$10="",Controls!$C$8="",Controls!$C$20="",Controls!$C$21="",M294&lt;&gt;Controls!$C$8,NOT(ISNUMBER(N294)),N294&lt;=0,N294&lt;&gt;Controls!$C$7,NOT(ISNUMBER(O294)),O294&gt;N294,AND(Controls!$C$11&gt;=4,OR(NOT(ISNUMBER(P294)),P294&lt;=N294)),AND(Controls!$C$11=2,T294&lt;&gt;0,Y294=""),AND(G294&lt;&gt;"Core",G294&lt;&gt;"Secondary")),"Review inputs / basis",IF(NOT(ISNUMBER(AH294)),"Missing / NM metric","Eligible"))))))</f>
        <v/>
      </c>
      <c r="AJ294" s="20" t="str">
        <f aca="false">IF(AND(AI294="Eligible",G294="Core"),AH294,"")</f>
        <v/>
      </c>
      <c r="AK294" s="20" t="str">
        <f aca="false">IF(AI294="Eligible",AH294,"")</f>
        <v/>
      </c>
      <c r="AL294" s="1" t="str">
        <f aca="false">IF(NOT(ISNUMBER(AJ294)),"",IF($A$6&lt;5,"Fewer than 5 core",IF(OR(AJ294&lt;$B$6-1.5*($D$6-$B$6),AJ294&gt;$D$6+1.5*($D$6-$B$6)),"Review outlier","Within IQR fences")))</f>
        <v/>
      </c>
      <c r="AM294" s="1"/>
      <c r="AN294" s="1"/>
      <c r="AO294" s="1"/>
      <c r="AP294" s="1"/>
    </row>
    <row r="295" customFormat="false" ht="24.75" hidden="false" customHeight="true" outlineLevel="0" collapsed="false">
      <c r="A295" s="15"/>
      <c r="B295" s="15"/>
      <c r="C295" s="15"/>
      <c r="D295" s="15"/>
      <c r="E295" s="15"/>
      <c r="F295" s="15"/>
      <c r="G295" s="15"/>
      <c r="H295" s="15"/>
      <c r="I295" s="15"/>
      <c r="J295" s="15"/>
      <c r="K295" s="15"/>
      <c r="L295" s="15"/>
      <c r="M295" s="15"/>
      <c r="N295" s="16"/>
      <c r="O295" s="16"/>
      <c r="P295" s="16"/>
      <c r="Q295" s="17"/>
      <c r="R295" s="17"/>
      <c r="S295" s="17"/>
      <c r="T295" s="17"/>
      <c r="U295" s="17"/>
      <c r="V295" s="17"/>
      <c r="W295" s="17"/>
      <c r="X295" s="17"/>
      <c r="Y295" s="17"/>
      <c r="Z295" s="7" t="str">
        <f aca="false">IF(COUNT(S295:T295)&lt;&gt;2,"",SUM(S295:T295))</f>
        <v/>
      </c>
      <c r="AA295" s="18" t="str">
        <f aca="false">IF(OR(NOT(ISNUMBER(Z295)),NOT(ISNUMBER(R295)),R295&lt;=0),"",Z295/R295)</f>
        <v/>
      </c>
      <c r="AB295" s="18" t="str">
        <f aca="false">IF(OR(COUNT(R295,V295)&lt;&gt;2,R295&lt;=0),"",V295/R295-1)</f>
        <v/>
      </c>
      <c r="AC295" s="19" t="str">
        <f aca="false">IF(COUNT(Q295,R295)&lt;&gt;2,"",IF(OR(Q295&lt;=0,R295&lt;=0),"NM",Q295/R295))</f>
        <v/>
      </c>
      <c r="AD295" s="19" t="str">
        <f aca="false">IF(COUNT(Q295,Z295)&lt;&gt;2,"",IF(OR(Q295&lt;=0,Z295&lt;=0),"NM",Q295/Z295))</f>
        <v/>
      </c>
      <c r="AE295" s="19" t="str">
        <f aca="false">IF(COUNT(Q295,U295)&lt;&gt;2,"",IF(OR(Q295&lt;=0,U295&lt;=0),"NM",Q295/U295))</f>
        <v/>
      </c>
      <c r="AF295" s="19" t="str">
        <f aca="false">IF(COUNT(Q295,V295)&lt;&gt;2,"",IF(OR(Q295&lt;=0,V295&lt;=0),"NM",Q295/V295))</f>
        <v/>
      </c>
      <c r="AG295" s="19" t="str">
        <f aca="false">IF(COUNT(Q295,W295)&lt;&gt;2,"",IF(OR(Q295&lt;=0,W295&lt;=0),"NM",Q295/W295))</f>
        <v/>
      </c>
      <c r="AH295" s="20" t="str">
        <f aca="false">IF(OR(NOT(ISNUMBER(Controls!$C$11)),Controls!$C$11&lt;1,Controls!$C$11&gt;5,Controls!$C$11&lt;&gt;INT(Controls!$C$11)),"",INDEX(AC295:AG295,1,Controls!$C$11))</f>
        <v/>
      </c>
      <c r="AI295" s="1" t="str">
        <f aca="false">IF(A295="","",IF(COUNTIFS($A$10:$A$309,A295)&lt;&gt;1,"Duplicate ID",IF(OR(B295&lt;&gt;Controls!$C$9,C295&lt;&gt;Controls!$C$10),"Other peer group",IF(OR(H295&lt;&gt;"Yes",G295="Excluded",G295="Adjacent",G295="Watchlist"),"Excluded",IF(OR(I295&lt;&gt;"Yes",D295="",E295="",J295="",K295="",L295="",X295="",Controls!$C$10="",Controls!$C$8="",Controls!$C$20="",Controls!$C$21="",M295&lt;&gt;Controls!$C$8,NOT(ISNUMBER(N295)),N295&lt;=0,N295&lt;&gt;Controls!$C$7,NOT(ISNUMBER(O295)),O295&gt;N295,AND(Controls!$C$11&gt;=4,OR(NOT(ISNUMBER(P295)),P295&lt;=N295)),AND(Controls!$C$11=2,T295&lt;&gt;0,Y295=""),AND(G295&lt;&gt;"Core",G295&lt;&gt;"Secondary")),"Review inputs / basis",IF(NOT(ISNUMBER(AH295)),"Missing / NM metric","Eligible"))))))</f>
        <v/>
      </c>
      <c r="AJ295" s="20" t="str">
        <f aca="false">IF(AND(AI295="Eligible",G295="Core"),AH295,"")</f>
        <v/>
      </c>
      <c r="AK295" s="20" t="str">
        <f aca="false">IF(AI295="Eligible",AH295,"")</f>
        <v/>
      </c>
      <c r="AL295" s="1" t="str">
        <f aca="false">IF(NOT(ISNUMBER(AJ295)),"",IF($A$6&lt;5,"Fewer than 5 core",IF(OR(AJ295&lt;$B$6-1.5*($D$6-$B$6),AJ295&gt;$D$6+1.5*($D$6-$B$6)),"Review outlier","Within IQR fences")))</f>
        <v/>
      </c>
      <c r="AM295" s="1"/>
      <c r="AN295" s="1"/>
      <c r="AO295" s="1"/>
      <c r="AP295" s="1"/>
    </row>
    <row r="296" customFormat="false" ht="24.75" hidden="false" customHeight="true" outlineLevel="0" collapsed="false">
      <c r="A296" s="15"/>
      <c r="B296" s="15"/>
      <c r="C296" s="15"/>
      <c r="D296" s="15"/>
      <c r="E296" s="15"/>
      <c r="F296" s="15"/>
      <c r="G296" s="15"/>
      <c r="H296" s="15"/>
      <c r="I296" s="15"/>
      <c r="J296" s="15"/>
      <c r="K296" s="15"/>
      <c r="L296" s="15"/>
      <c r="M296" s="15"/>
      <c r="N296" s="16"/>
      <c r="O296" s="16"/>
      <c r="P296" s="16"/>
      <c r="Q296" s="17"/>
      <c r="R296" s="17"/>
      <c r="S296" s="17"/>
      <c r="T296" s="17"/>
      <c r="U296" s="17"/>
      <c r="V296" s="17"/>
      <c r="W296" s="17"/>
      <c r="X296" s="17"/>
      <c r="Y296" s="17"/>
      <c r="Z296" s="7" t="str">
        <f aca="false">IF(COUNT(S296:T296)&lt;&gt;2,"",SUM(S296:T296))</f>
        <v/>
      </c>
      <c r="AA296" s="18" t="str">
        <f aca="false">IF(OR(NOT(ISNUMBER(Z296)),NOT(ISNUMBER(R296)),R296&lt;=0),"",Z296/R296)</f>
        <v/>
      </c>
      <c r="AB296" s="18" t="str">
        <f aca="false">IF(OR(COUNT(R296,V296)&lt;&gt;2,R296&lt;=0),"",V296/R296-1)</f>
        <v/>
      </c>
      <c r="AC296" s="19" t="str">
        <f aca="false">IF(COUNT(Q296,R296)&lt;&gt;2,"",IF(OR(Q296&lt;=0,R296&lt;=0),"NM",Q296/R296))</f>
        <v/>
      </c>
      <c r="AD296" s="19" t="str">
        <f aca="false">IF(COUNT(Q296,Z296)&lt;&gt;2,"",IF(OR(Q296&lt;=0,Z296&lt;=0),"NM",Q296/Z296))</f>
        <v/>
      </c>
      <c r="AE296" s="19" t="str">
        <f aca="false">IF(COUNT(Q296,U296)&lt;&gt;2,"",IF(OR(Q296&lt;=0,U296&lt;=0),"NM",Q296/U296))</f>
        <v/>
      </c>
      <c r="AF296" s="19" t="str">
        <f aca="false">IF(COUNT(Q296,V296)&lt;&gt;2,"",IF(OR(Q296&lt;=0,V296&lt;=0),"NM",Q296/V296))</f>
        <v/>
      </c>
      <c r="AG296" s="19" t="str">
        <f aca="false">IF(COUNT(Q296,W296)&lt;&gt;2,"",IF(OR(Q296&lt;=0,W296&lt;=0),"NM",Q296/W296))</f>
        <v/>
      </c>
      <c r="AH296" s="20" t="str">
        <f aca="false">IF(OR(NOT(ISNUMBER(Controls!$C$11)),Controls!$C$11&lt;1,Controls!$C$11&gt;5,Controls!$C$11&lt;&gt;INT(Controls!$C$11)),"",INDEX(AC296:AG296,1,Controls!$C$11))</f>
        <v/>
      </c>
      <c r="AI296" s="1" t="str">
        <f aca="false">IF(A296="","",IF(COUNTIFS($A$10:$A$309,A296)&lt;&gt;1,"Duplicate ID",IF(OR(B296&lt;&gt;Controls!$C$9,C296&lt;&gt;Controls!$C$10),"Other peer group",IF(OR(H296&lt;&gt;"Yes",G296="Excluded",G296="Adjacent",G296="Watchlist"),"Excluded",IF(OR(I296&lt;&gt;"Yes",D296="",E296="",J296="",K296="",L296="",X296="",Controls!$C$10="",Controls!$C$8="",Controls!$C$20="",Controls!$C$21="",M296&lt;&gt;Controls!$C$8,NOT(ISNUMBER(N296)),N296&lt;=0,N296&lt;&gt;Controls!$C$7,NOT(ISNUMBER(O296)),O296&gt;N296,AND(Controls!$C$11&gt;=4,OR(NOT(ISNUMBER(P296)),P296&lt;=N296)),AND(Controls!$C$11=2,T296&lt;&gt;0,Y296=""),AND(G296&lt;&gt;"Core",G296&lt;&gt;"Secondary")),"Review inputs / basis",IF(NOT(ISNUMBER(AH296)),"Missing / NM metric","Eligible"))))))</f>
        <v/>
      </c>
      <c r="AJ296" s="20" t="str">
        <f aca="false">IF(AND(AI296="Eligible",G296="Core"),AH296,"")</f>
        <v/>
      </c>
      <c r="AK296" s="20" t="str">
        <f aca="false">IF(AI296="Eligible",AH296,"")</f>
        <v/>
      </c>
      <c r="AL296" s="1" t="str">
        <f aca="false">IF(NOT(ISNUMBER(AJ296)),"",IF($A$6&lt;5,"Fewer than 5 core",IF(OR(AJ296&lt;$B$6-1.5*($D$6-$B$6),AJ296&gt;$D$6+1.5*($D$6-$B$6)),"Review outlier","Within IQR fences")))</f>
        <v/>
      </c>
      <c r="AM296" s="1"/>
      <c r="AN296" s="1"/>
      <c r="AO296" s="1"/>
      <c r="AP296" s="1"/>
    </row>
    <row r="297" customFormat="false" ht="24.75" hidden="false" customHeight="true" outlineLevel="0" collapsed="false">
      <c r="A297" s="15"/>
      <c r="B297" s="15"/>
      <c r="C297" s="15"/>
      <c r="D297" s="15"/>
      <c r="E297" s="15"/>
      <c r="F297" s="15"/>
      <c r="G297" s="15"/>
      <c r="H297" s="15"/>
      <c r="I297" s="15"/>
      <c r="J297" s="15"/>
      <c r="K297" s="15"/>
      <c r="L297" s="15"/>
      <c r="M297" s="15"/>
      <c r="N297" s="16"/>
      <c r="O297" s="16"/>
      <c r="P297" s="16"/>
      <c r="Q297" s="17"/>
      <c r="R297" s="17"/>
      <c r="S297" s="17"/>
      <c r="T297" s="17"/>
      <c r="U297" s="17"/>
      <c r="V297" s="17"/>
      <c r="W297" s="17"/>
      <c r="X297" s="17"/>
      <c r="Y297" s="17"/>
      <c r="Z297" s="7" t="str">
        <f aca="false">IF(COUNT(S297:T297)&lt;&gt;2,"",SUM(S297:T297))</f>
        <v/>
      </c>
      <c r="AA297" s="18" t="str">
        <f aca="false">IF(OR(NOT(ISNUMBER(Z297)),NOT(ISNUMBER(R297)),R297&lt;=0),"",Z297/R297)</f>
        <v/>
      </c>
      <c r="AB297" s="18" t="str">
        <f aca="false">IF(OR(COUNT(R297,V297)&lt;&gt;2,R297&lt;=0),"",V297/R297-1)</f>
        <v/>
      </c>
      <c r="AC297" s="19" t="str">
        <f aca="false">IF(COUNT(Q297,R297)&lt;&gt;2,"",IF(OR(Q297&lt;=0,R297&lt;=0),"NM",Q297/R297))</f>
        <v/>
      </c>
      <c r="AD297" s="19" t="str">
        <f aca="false">IF(COUNT(Q297,Z297)&lt;&gt;2,"",IF(OR(Q297&lt;=0,Z297&lt;=0),"NM",Q297/Z297))</f>
        <v/>
      </c>
      <c r="AE297" s="19" t="str">
        <f aca="false">IF(COUNT(Q297,U297)&lt;&gt;2,"",IF(OR(Q297&lt;=0,U297&lt;=0),"NM",Q297/U297))</f>
        <v/>
      </c>
      <c r="AF297" s="19" t="str">
        <f aca="false">IF(COUNT(Q297,V297)&lt;&gt;2,"",IF(OR(Q297&lt;=0,V297&lt;=0),"NM",Q297/V297))</f>
        <v/>
      </c>
      <c r="AG297" s="19" t="str">
        <f aca="false">IF(COUNT(Q297,W297)&lt;&gt;2,"",IF(OR(Q297&lt;=0,W297&lt;=0),"NM",Q297/W297))</f>
        <v/>
      </c>
      <c r="AH297" s="20" t="str">
        <f aca="false">IF(OR(NOT(ISNUMBER(Controls!$C$11)),Controls!$C$11&lt;1,Controls!$C$11&gt;5,Controls!$C$11&lt;&gt;INT(Controls!$C$11)),"",INDEX(AC297:AG297,1,Controls!$C$11))</f>
        <v/>
      </c>
      <c r="AI297" s="1" t="str">
        <f aca="false">IF(A297="","",IF(COUNTIFS($A$10:$A$309,A297)&lt;&gt;1,"Duplicate ID",IF(OR(B297&lt;&gt;Controls!$C$9,C297&lt;&gt;Controls!$C$10),"Other peer group",IF(OR(H297&lt;&gt;"Yes",G297="Excluded",G297="Adjacent",G297="Watchlist"),"Excluded",IF(OR(I297&lt;&gt;"Yes",D297="",E297="",J297="",K297="",L297="",X297="",Controls!$C$10="",Controls!$C$8="",Controls!$C$20="",Controls!$C$21="",M297&lt;&gt;Controls!$C$8,NOT(ISNUMBER(N297)),N297&lt;=0,N297&lt;&gt;Controls!$C$7,NOT(ISNUMBER(O297)),O297&gt;N297,AND(Controls!$C$11&gt;=4,OR(NOT(ISNUMBER(P297)),P297&lt;=N297)),AND(Controls!$C$11=2,T297&lt;&gt;0,Y297=""),AND(G297&lt;&gt;"Core",G297&lt;&gt;"Secondary")),"Review inputs / basis",IF(NOT(ISNUMBER(AH297)),"Missing / NM metric","Eligible"))))))</f>
        <v/>
      </c>
      <c r="AJ297" s="20" t="str">
        <f aca="false">IF(AND(AI297="Eligible",G297="Core"),AH297,"")</f>
        <v/>
      </c>
      <c r="AK297" s="20" t="str">
        <f aca="false">IF(AI297="Eligible",AH297,"")</f>
        <v/>
      </c>
      <c r="AL297" s="1" t="str">
        <f aca="false">IF(NOT(ISNUMBER(AJ297)),"",IF($A$6&lt;5,"Fewer than 5 core",IF(OR(AJ297&lt;$B$6-1.5*($D$6-$B$6),AJ297&gt;$D$6+1.5*($D$6-$B$6)),"Review outlier","Within IQR fences")))</f>
        <v/>
      </c>
      <c r="AM297" s="1"/>
      <c r="AN297" s="1"/>
      <c r="AO297" s="1"/>
      <c r="AP297" s="1"/>
    </row>
    <row r="298" customFormat="false" ht="24.75" hidden="false" customHeight="true" outlineLevel="0" collapsed="false">
      <c r="A298" s="15"/>
      <c r="B298" s="15"/>
      <c r="C298" s="15"/>
      <c r="D298" s="15"/>
      <c r="E298" s="15"/>
      <c r="F298" s="15"/>
      <c r="G298" s="15"/>
      <c r="H298" s="15"/>
      <c r="I298" s="15"/>
      <c r="J298" s="15"/>
      <c r="K298" s="15"/>
      <c r="L298" s="15"/>
      <c r="M298" s="15"/>
      <c r="N298" s="16"/>
      <c r="O298" s="16"/>
      <c r="P298" s="16"/>
      <c r="Q298" s="17"/>
      <c r="R298" s="17"/>
      <c r="S298" s="17"/>
      <c r="T298" s="17"/>
      <c r="U298" s="17"/>
      <c r="V298" s="17"/>
      <c r="W298" s="17"/>
      <c r="X298" s="17"/>
      <c r="Y298" s="17"/>
      <c r="Z298" s="7" t="str">
        <f aca="false">IF(COUNT(S298:T298)&lt;&gt;2,"",SUM(S298:T298))</f>
        <v/>
      </c>
      <c r="AA298" s="18" t="str">
        <f aca="false">IF(OR(NOT(ISNUMBER(Z298)),NOT(ISNUMBER(R298)),R298&lt;=0),"",Z298/R298)</f>
        <v/>
      </c>
      <c r="AB298" s="18" t="str">
        <f aca="false">IF(OR(COUNT(R298,V298)&lt;&gt;2,R298&lt;=0),"",V298/R298-1)</f>
        <v/>
      </c>
      <c r="AC298" s="19" t="str">
        <f aca="false">IF(COUNT(Q298,R298)&lt;&gt;2,"",IF(OR(Q298&lt;=0,R298&lt;=0),"NM",Q298/R298))</f>
        <v/>
      </c>
      <c r="AD298" s="19" t="str">
        <f aca="false">IF(COUNT(Q298,Z298)&lt;&gt;2,"",IF(OR(Q298&lt;=0,Z298&lt;=0),"NM",Q298/Z298))</f>
        <v/>
      </c>
      <c r="AE298" s="19" t="str">
        <f aca="false">IF(COUNT(Q298,U298)&lt;&gt;2,"",IF(OR(Q298&lt;=0,U298&lt;=0),"NM",Q298/U298))</f>
        <v/>
      </c>
      <c r="AF298" s="19" t="str">
        <f aca="false">IF(COUNT(Q298,V298)&lt;&gt;2,"",IF(OR(Q298&lt;=0,V298&lt;=0),"NM",Q298/V298))</f>
        <v/>
      </c>
      <c r="AG298" s="19" t="str">
        <f aca="false">IF(COUNT(Q298,W298)&lt;&gt;2,"",IF(OR(Q298&lt;=0,W298&lt;=0),"NM",Q298/W298))</f>
        <v/>
      </c>
      <c r="AH298" s="20" t="str">
        <f aca="false">IF(OR(NOT(ISNUMBER(Controls!$C$11)),Controls!$C$11&lt;1,Controls!$C$11&gt;5,Controls!$C$11&lt;&gt;INT(Controls!$C$11)),"",INDEX(AC298:AG298,1,Controls!$C$11))</f>
        <v/>
      </c>
      <c r="AI298" s="1" t="str">
        <f aca="false">IF(A298="","",IF(COUNTIFS($A$10:$A$309,A298)&lt;&gt;1,"Duplicate ID",IF(OR(B298&lt;&gt;Controls!$C$9,C298&lt;&gt;Controls!$C$10),"Other peer group",IF(OR(H298&lt;&gt;"Yes",G298="Excluded",G298="Adjacent",G298="Watchlist"),"Excluded",IF(OR(I298&lt;&gt;"Yes",D298="",E298="",J298="",K298="",L298="",X298="",Controls!$C$10="",Controls!$C$8="",Controls!$C$20="",Controls!$C$21="",M298&lt;&gt;Controls!$C$8,NOT(ISNUMBER(N298)),N298&lt;=0,N298&lt;&gt;Controls!$C$7,NOT(ISNUMBER(O298)),O298&gt;N298,AND(Controls!$C$11&gt;=4,OR(NOT(ISNUMBER(P298)),P298&lt;=N298)),AND(Controls!$C$11=2,T298&lt;&gt;0,Y298=""),AND(G298&lt;&gt;"Core",G298&lt;&gt;"Secondary")),"Review inputs / basis",IF(NOT(ISNUMBER(AH298)),"Missing / NM metric","Eligible"))))))</f>
        <v/>
      </c>
      <c r="AJ298" s="20" t="str">
        <f aca="false">IF(AND(AI298="Eligible",G298="Core"),AH298,"")</f>
        <v/>
      </c>
      <c r="AK298" s="20" t="str">
        <f aca="false">IF(AI298="Eligible",AH298,"")</f>
        <v/>
      </c>
      <c r="AL298" s="1" t="str">
        <f aca="false">IF(NOT(ISNUMBER(AJ298)),"",IF($A$6&lt;5,"Fewer than 5 core",IF(OR(AJ298&lt;$B$6-1.5*($D$6-$B$6),AJ298&gt;$D$6+1.5*($D$6-$B$6)),"Review outlier","Within IQR fences")))</f>
        <v/>
      </c>
      <c r="AM298" s="1"/>
      <c r="AN298" s="1"/>
      <c r="AO298" s="1"/>
      <c r="AP298" s="1"/>
    </row>
    <row r="299" customFormat="false" ht="24.75" hidden="false" customHeight="true" outlineLevel="0" collapsed="false">
      <c r="A299" s="15"/>
      <c r="B299" s="15"/>
      <c r="C299" s="15"/>
      <c r="D299" s="15"/>
      <c r="E299" s="15"/>
      <c r="F299" s="15"/>
      <c r="G299" s="15"/>
      <c r="H299" s="15"/>
      <c r="I299" s="15"/>
      <c r="J299" s="15"/>
      <c r="K299" s="15"/>
      <c r="L299" s="15"/>
      <c r="M299" s="15"/>
      <c r="N299" s="16"/>
      <c r="O299" s="16"/>
      <c r="P299" s="16"/>
      <c r="Q299" s="17"/>
      <c r="R299" s="17"/>
      <c r="S299" s="17"/>
      <c r="T299" s="17"/>
      <c r="U299" s="17"/>
      <c r="V299" s="17"/>
      <c r="W299" s="17"/>
      <c r="X299" s="17"/>
      <c r="Y299" s="17"/>
      <c r="Z299" s="7" t="str">
        <f aca="false">IF(COUNT(S299:T299)&lt;&gt;2,"",SUM(S299:T299))</f>
        <v/>
      </c>
      <c r="AA299" s="18" t="str">
        <f aca="false">IF(OR(NOT(ISNUMBER(Z299)),NOT(ISNUMBER(R299)),R299&lt;=0),"",Z299/R299)</f>
        <v/>
      </c>
      <c r="AB299" s="18" t="str">
        <f aca="false">IF(OR(COUNT(R299,V299)&lt;&gt;2,R299&lt;=0),"",V299/R299-1)</f>
        <v/>
      </c>
      <c r="AC299" s="19" t="str">
        <f aca="false">IF(COUNT(Q299,R299)&lt;&gt;2,"",IF(OR(Q299&lt;=0,R299&lt;=0),"NM",Q299/R299))</f>
        <v/>
      </c>
      <c r="AD299" s="19" t="str">
        <f aca="false">IF(COUNT(Q299,Z299)&lt;&gt;2,"",IF(OR(Q299&lt;=0,Z299&lt;=0),"NM",Q299/Z299))</f>
        <v/>
      </c>
      <c r="AE299" s="19" t="str">
        <f aca="false">IF(COUNT(Q299,U299)&lt;&gt;2,"",IF(OR(Q299&lt;=0,U299&lt;=0),"NM",Q299/U299))</f>
        <v/>
      </c>
      <c r="AF299" s="19" t="str">
        <f aca="false">IF(COUNT(Q299,V299)&lt;&gt;2,"",IF(OR(Q299&lt;=0,V299&lt;=0),"NM",Q299/V299))</f>
        <v/>
      </c>
      <c r="AG299" s="19" t="str">
        <f aca="false">IF(COUNT(Q299,W299)&lt;&gt;2,"",IF(OR(Q299&lt;=0,W299&lt;=0),"NM",Q299/W299))</f>
        <v/>
      </c>
      <c r="AH299" s="20" t="str">
        <f aca="false">IF(OR(NOT(ISNUMBER(Controls!$C$11)),Controls!$C$11&lt;1,Controls!$C$11&gt;5,Controls!$C$11&lt;&gt;INT(Controls!$C$11)),"",INDEX(AC299:AG299,1,Controls!$C$11))</f>
        <v/>
      </c>
      <c r="AI299" s="1" t="str">
        <f aca="false">IF(A299="","",IF(COUNTIFS($A$10:$A$309,A299)&lt;&gt;1,"Duplicate ID",IF(OR(B299&lt;&gt;Controls!$C$9,C299&lt;&gt;Controls!$C$10),"Other peer group",IF(OR(H299&lt;&gt;"Yes",G299="Excluded",G299="Adjacent",G299="Watchlist"),"Excluded",IF(OR(I299&lt;&gt;"Yes",D299="",E299="",J299="",K299="",L299="",X299="",Controls!$C$10="",Controls!$C$8="",Controls!$C$20="",Controls!$C$21="",M299&lt;&gt;Controls!$C$8,NOT(ISNUMBER(N299)),N299&lt;=0,N299&lt;&gt;Controls!$C$7,NOT(ISNUMBER(O299)),O299&gt;N299,AND(Controls!$C$11&gt;=4,OR(NOT(ISNUMBER(P299)),P299&lt;=N299)),AND(Controls!$C$11=2,T299&lt;&gt;0,Y299=""),AND(G299&lt;&gt;"Core",G299&lt;&gt;"Secondary")),"Review inputs / basis",IF(NOT(ISNUMBER(AH299)),"Missing / NM metric","Eligible"))))))</f>
        <v/>
      </c>
      <c r="AJ299" s="20" t="str">
        <f aca="false">IF(AND(AI299="Eligible",G299="Core"),AH299,"")</f>
        <v/>
      </c>
      <c r="AK299" s="20" t="str">
        <f aca="false">IF(AI299="Eligible",AH299,"")</f>
        <v/>
      </c>
      <c r="AL299" s="1" t="str">
        <f aca="false">IF(NOT(ISNUMBER(AJ299)),"",IF($A$6&lt;5,"Fewer than 5 core",IF(OR(AJ299&lt;$B$6-1.5*($D$6-$B$6),AJ299&gt;$D$6+1.5*($D$6-$B$6)),"Review outlier","Within IQR fences")))</f>
        <v/>
      </c>
      <c r="AM299" s="1"/>
      <c r="AN299" s="1"/>
      <c r="AO299" s="1"/>
      <c r="AP299" s="1"/>
    </row>
    <row r="300" customFormat="false" ht="24.75" hidden="false" customHeight="true" outlineLevel="0" collapsed="false">
      <c r="A300" s="15"/>
      <c r="B300" s="15"/>
      <c r="C300" s="15"/>
      <c r="D300" s="15"/>
      <c r="E300" s="15"/>
      <c r="F300" s="15"/>
      <c r="G300" s="15"/>
      <c r="H300" s="15"/>
      <c r="I300" s="15"/>
      <c r="J300" s="15"/>
      <c r="K300" s="15"/>
      <c r="L300" s="15"/>
      <c r="M300" s="15"/>
      <c r="N300" s="16"/>
      <c r="O300" s="16"/>
      <c r="P300" s="16"/>
      <c r="Q300" s="17"/>
      <c r="R300" s="17"/>
      <c r="S300" s="17"/>
      <c r="T300" s="17"/>
      <c r="U300" s="17"/>
      <c r="V300" s="17"/>
      <c r="W300" s="17"/>
      <c r="X300" s="17"/>
      <c r="Y300" s="17"/>
      <c r="Z300" s="7" t="str">
        <f aca="false">IF(COUNT(S300:T300)&lt;&gt;2,"",SUM(S300:T300))</f>
        <v/>
      </c>
      <c r="AA300" s="18" t="str">
        <f aca="false">IF(OR(NOT(ISNUMBER(Z300)),NOT(ISNUMBER(R300)),R300&lt;=0),"",Z300/R300)</f>
        <v/>
      </c>
      <c r="AB300" s="18" t="str">
        <f aca="false">IF(OR(COUNT(R300,V300)&lt;&gt;2,R300&lt;=0),"",V300/R300-1)</f>
        <v/>
      </c>
      <c r="AC300" s="19" t="str">
        <f aca="false">IF(COUNT(Q300,R300)&lt;&gt;2,"",IF(OR(Q300&lt;=0,R300&lt;=0),"NM",Q300/R300))</f>
        <v/>
      </c>
      <c r="AD300" s="19" t="str">
        <f aca="false">IF(COUNT(Q300,Z300)&lt;&gt;2,"",IF(OR(Q300&lt;=0,Z300&lt;=0),"NM",Q300/Z300))</f>
        <v/>
      </c>
      <c r="AE300" s="19" t="str">
        <f aca="false">IF(COUNT(Q300,U300)&lt;&gt;2,"",IF(OR(Q300&lt;=0,U300&lt;=0),"NM",Q300/U300))</f>
        <v/>
      </c>
      <c r="AF300" s="19" t="str">
        <f aca="false">IF(COUNT(Q300,V300)&lt;&gt;2,"",IF(OR(Q300&lt;=0,V300&lt;=0),"NM",Q300/V300))</f>
        <v/>
      </c>
      <c r="AG300" s="19" t="str">
        <f aca="false">IF(COUNT(Q300,W300)&lt;&gt;2,"",IF(OR(Q300&lt;=0,W300&lt;=0),"NM",Q300/W300))</f>
        <v/>
      </c>
      <c r="AH300" s="20" t="str">
        <f aca="false">IF(OR(NOT(ISNUMBER(Controls!$C$11)),Controls!$C$11&lt;1,Controls!$C$11&gt;5,Controls!$C$11&lt;&gt;INT(Controls!$C$11)),"",INDEX(AC300:AG300,1,Controls!$C$11))</f>
        <v/>
      </c>
      <c r="AI300" s="1" t="str">
        <f aca="false">IF(A300="","",IF(COUNTIFS($A$10:$A$309,A300)&lt;&gt;1,"Duplicate ID",IF(OR(B300&lt;&gt;Controls!$C$9,C300&lt;&gt;Controls!$C$10),"Other peer group",IF(OR(H300&lt;&gt;"Yes",G300="Excluded",G300="Adjacent",G300="Watchlist"),"Excluded",IF(OR(I300&lt;&gt;"Yes",D300="",E300="",J300="",K300="",L300="",X300="",Controls!$C$10="",Controls!$C$8="",Controls!$C$20="",Controls!$C$21="",M300&lt;&gt;Controls!$C$8,NOT(ISNUMBER(N300)),N300&lt;=0,N300&lt;&gt;Controls!$C$7,NOT(ISNUMBER(O300)),O300&gt;N300,AND(Controls!$C$11&gt;=4,OR(NOT(ISNUMBER(P300)),P300&lt;=N300)),AND(Controls!$C$11=2,T300&lt;&gt;0,Y300=""),AND(G300&lt;&gt;"Core",G300&lt;&gt;"Secondary")),"Review inputs / basis",IF(NOT(ISNUMBER(AH300)),"Missing / NM metric","Eligible"))))))</f>
        <v/>
      </c>
      <c r="AJ300" s="20" t="str">
        <f aca="false">IF(AND(AI300="Eligible",G300="Core"),AH300,"")</f>
        <v/>
      </c>
      <c r="AK300" s="20" t="str">
        <f aca="false">IF(AI300="Eligible",AH300,"")</f>
        <v/>
      </c>
      <c r="AL300" s="1" t="str">
        <f aca="false">IF(NOT(ISNUMBER(AJ300)),"",IF($A$6&lt;5,"Fewer than 5 core",IF(OR(AJ300&lt;$B$6-1.5*($D$6-$B$6),AJ300&gt;$D$6+1.5*($D$6-$B$6)),"Review outlier","Within IQR fences")))</f>
        <v/>
      </c>
      <c r="AM300" s="1"/>
      <c r="AN300" s="1"/>
      <c r="AO300" s="1"/>
      <c r="AP300" s="1"/>
    </row>
    <row r="301" customFormat="false" ht="24.75" hidden="false" customHeight="true" outlineLevel="0" collapsed="false">
      <c r="A301" s="15"/>
      <c r="B301" s="15"/>
      <c r="C301" s="15"/>
      <c r="D301" s="15"/>
      <c r="E301" s="15"/>
      <c r="F301" s="15"/>
      <c r="G301" s="15"/>
      <c r="H301" s="15"/>
      <c r="I301" s="15"/>
      <c r="J301" s="15"/>
      <c r="K301" s="15"/>
      <c r="L301" s="15"/>
      <c r="M301" s="15"/>
      <c r="N301" s="16"/>
      <c r="O301" s="16"/>
      <c r="P301" s="16"/>
      <c r="Q301" s="17"/>
      <c r="R301" s="17"/>
      <c r="S301" s="17"/>
      <c r="T301" s="17"/>
      <c r="U301" s="17"/>
      <c r="V301" s="17"/>
      <c r="W301" s="17"/>
      <c r="X301" s="17"/>
      <c r="Y301" s="17"/>
      <c r="Z301" s="7" t="str">
        <f aca="false">IF(COUNT(S301:T301)&lt;&gt;2,"",SUM(S301:T301))</f>
        <v/>
      </c>
      <c r="AA301" s="18" t="str">
        <f aca="false">IF(OR(NOT(ISNUMBER(Z301)),NOT(ISNUMBER(R301)),R301&lt;=0),"",Z301/R301)</f>
        <v/>
      </c>
      <c r="AB301" s="18" t="str">
        <f aca="false">IF(OR(COUNT(R301,V301)&lt;&gt;2,R301&lt;=0),"",V301/R301-1)</f>
        <v/>
      </c>
      <c r="AC301" s="19" t="str">
        <f aca="false">IF(COUNT(Q301,R301)&lt;&gt;2,"",IF(OR(Q301&lt;=0,R301&lt;=0),"NM",Q301/R301))</f>
        <v/>
      </c>
      <c r="AD301" s="19" t="str">
        <f aca="false">IF(COUNT(Q301,Z301)&lt;&gt;2,"",IF(OR(Q301&lt;=0,Z301&lt;=0),"NM",Q301/Z301))</f>
        <v/>
      </c>
      <c r="AE301" s="19" t="str">
        <f aca="false">IF(COUNT(Q301,U301)&lt;&gt;2,"",IF(OR(Q301&lt;=0,U301&lt;=0),"NM",Q301/U301))</f>
        <v/>
      </c>
      <c r="AF301" s="19" t="str">
        <f aca="false">IF(COUNT(Q301,V301)&lt;&gt;2,"",IF(OR(Q301&lt;=0,V301&lt;=0),"NM",Q301/V301))</f>
        <v/>
      </c>
      <c r="AG301" s="19" t="str">
        <f aca="false">IF(COUNT(Q301,W301)&lt;&gt;2,"",IF(OR(Q301&lt;=0,W301&lt;=0),"NM",Q301/W301))</f>
        <v/>
      </c>
      <c r="AH301" s="20" t="str">
        <f aca="false">IF(OR(NOT(ISNUMBER(Controls!$C$11)),Controls!$C$11&lt;1,Controls!$C$11&gt;5,Controls!$C$11&lt;&gt;INT(Controls!$C$11)),"",INDEX(AC301:AG301,1,Controls!$C$11))</f>
        <v/>
      </c>
      <c r="AI301" s="1" t="str">
        <f aca="false">IF(A301="","",IF(COUNTIFS($A$10:$A$309,A301)&lt;&gt;1,"Duplicate ID",IF(OR(B301&lt;&gt;Controls!$C$9,C301&lt;&gt;Controls!$C$10),"Other peer group",IF(OR(H301&lt;&gt;"Yes",G301="Excluded",G301="Adjacent",G301="Watchlist"),"Excluded",IF(OR(I301&lt;&gt;"Yes",D301="",E301="",J301="",K301="",L301="",X301="",Controls!$C$10="",Controls!$C$8="",Controls!$C$20="",Controls!$C$21="",M301&lt;&gt;Controls!$C$8,NOT(ISNUMBER(N301)),N301&lt;=0,N301&lt;&gt;Controls!$C$7,NOT(ISNUMBER(O301)),O301&gt;N301,AND(Controls!$C$11&gt;=4,OR(NOT(ISNUMBER(P301)),P301&lt;=N301)),AND(Controls!$C$11=2,T301&lt;&gt;0,Y301=""),AND(G301&lt;&gt;"Core",G301&lt;&gt;"Secondary")),"Review inputs / basis",IF(NOT(ISNUMBER(AH301)),"Missing / NM metric","Eligible"))))))</f>
        <v/>
      </c>
      <c r="AJ301" s="20" t="str">
        <f aca="false">IF(AND(AI301="Eligible",G301="Core"),AH301,"")</f>
        <v/>
      </c>
      <c r="AK301" s="20" t="str">
        <f aca="false">IF(AI301="Eligible",AH301,"")</f>
        <v/>
      </c>
      <c r="AL301" s="1" t="str">
        <f aca="false">IF(NOT(ISNUMBER(AJ301)),"",IF($A$6&lt;5,"Fewer than 5 core",IF(OR(AJ301&lt;$B$6-1.5*($D$6-$B$6),AJ301&gt;$D$6+1.5*($D$6-$B$6)),"Review outlier","Within IQR fences")))</f>
        <v/>
      </c>
      <c r="AM301" s="1"/>
      <c r="AN301" s="1"/>
      <c r="AO301" s="1"/>
      <c r="AP301" s="1"/>
    </row>
    <row r="302" customFormat="false" ht="24.75" hidden="false" customHeight="true" outlineLevel="0" collapsed="false">
      <c r="A302" s="15"/>
      <c r="B302" s="15"/>
      <c r="C302" s="15"/>
      <c r="D302" s="15"/>
      <c r="E302" s="15"/>
      <c r="F302" s="15"/>
      <c r="G302" s="15"/>
      <c r="H302" s="15"/>
      <c r="I302" s="15"/>
      <c r="J302" s="15"/>
      <c r="K302" s="15"/>
      <c r="L302" s="15"/>
      <c r="M302" s="15"/>
      <c r="N302" s="16"/>
      <c r="O302" s="16"/>
      <c r="P302" s="16"/>
      <c r="Q302" s="17"/>
      <c r="R302" s="17"/>
      <c r="S302" s="17"/>
      <c r="T302" s="17"/>
      <c r="U302" s="17"/>
      <c r="V302" s="17"/>
      <c r="W302" s="17"/>
      <c r="X302" s="17"/>
      <c r="Y302" s="17"/>
      <c r="Z302" s="7" t="str">
        <f aca="false">IF(COUNT(S302:T302)&lt;&gt;2,"",SUM(S302:T302))</f>
        <v/>
      </c>
      <c r="AA302" s="18" t="str">
        <f aca="false">IF(OR(NOT(ISNUMBER(Z302)),NOT(ISNUMBER(R302)),R302&lt;=0),"",Z302/R302)</f>
        <v/>
      </c>
      <c r="AB302" s="18" t="str">
        <f aca="false">IF(OR(COUNT(R302,V302)&lt;&gt;2,R302&lt;=0),"",V302/R302-1)</f>
        <v/>
      </c>
      <c r="AC302" s="19" t="str">
        <f aca="false">IF(COUNT(Q302,R302)&lt;&gt;2,"",IF(OR(Q302&lt;=0,R302&lt;=0),"NM",Q302/R302))</f>
        <v/>
      </c>
      <c r="AD302" s="19" t="str">
        <f aca="false">IF(COUNT(Q302,Z302)&lt;&gt;2,"",IF(OR(Q302&lt;=0,Z302&lt;=0),"NM",Q302/Z302))</f>
        <v/>
      </c>
      <c r="AE302" s="19" t="str">
        <f aca="false">IF(COUNT(Q302,U302)&lt;&gt;2,"",IF(OR(Q302&lt;=0,U302&lt;=0),"NM",Q302/U302))</f>
        <v/>
      </c>
      <c r="AF302" s="19" t="str">
        <f aca="false">IF(COUNT(Q302,V302)&lt;&gt;2,"",IF(OR(Q302&lt;=0,V302&lt;=0),"NM",Q302/V302))</f>
        <v/>
      </c>
      <c r="AG302" s="19" t="str">
        <f aca="false">IF(COUNT(Q302,W302)&lt;&gt;2,"",IF(OR(Q302&lt;=0,W302&lt;=0),"NM",Q302/W302))</f>
        <v/>
      </c>
      <c r="AH302" s="20" t="str">
        <f aca="false">IF(OR(NOT(ISNUMBER(Controls!$C$11)),Controls!$C$11&lt;1,Controls!$C$11&gt;5,Controls!$C$11&lt;&gt;INT(Controls!$C$11)),"",INDEX(AC302:AG302,1,Controls!$C$11))</f>
        <v/>
      </c>
      <c r="AI302" s="1" t="str">
        <f aca="false">IF(A302="","",IF(COUNTIFS($A$10:$A$309,A302)&lt;&gt;1,"Duplicate ID",IF(OR(B302&lt;&gt;Controls!$C$9,C302&lt;&gt;Controls!$C$10),"Other peer group",IF(OR(H302&lt;&gt;"Yes",G302="Excluded",G302="Adjacent",G302="Watchlist"),"Excluded",IF(OR(I302&lt;&gt;"Yes",D302="",E302="",J302="",K302="",L302="",X302="",Controls!$C$10="",Controls!$C$8="",Controls!$C$20="",Controls!$C$21="",M302&lt;&gt;Controls!$C$8,NOT(ISNUMBER(N302)),N302&lt;=0,N302&lt;&gt;Controls!$C$7,NOT(ISNUMBER(O302)),O302&gt;N302,AND(Controls!$C$11&gt;=4,OR(NOT(ISNUMBER(P302)),P302&lt;=N302)),AND(Controls!$C$11=2,T302&lt;&gt;0,Y302=""),AND(G302&lt;&gt;"Core",G302&lt;&gt;"Secondary")),"Review inputs / basis",IF(NOT(ISNUMBER(AH302)),"Missing / NM metric","Eligible"))))))</f>
        <v/>
      </c>
      <c r="AJ302" s="20" t="str">
        <f aca="false">IF(AND(AI302="Eligible",G302="Core"),AH302,"")</f>
        <v/>
      </c>
      <c r="AK302" s="20" t="str">
        <f aca="false">IF(AI302="Eligible",AH302,"")</f>
        <v/>
      </c>
      <c r="AL302" s="1" t="str">
        <f aca="false">IF(NOT(ISNUMBER(AJ302)),"",IF($A$6&lt;5,"Fewer than 5 core",IF(OR(AJ302&lt;$B$6-1.5*($D$6-$B$6),AJ302&gt;$D$6+1.5*($D$6-$B$6)),"Review outlier","Within IQR fences")))</f>
        <v/>
      </c>
      <c r="AM302" s="1"/>
      <c r="AN302" s="1"/>
      <c r="AO302" s="1"/>
      <c r="AP302" s="1"/>
    </row>
    <row r="303" customFormat="false" ht="24.75" hidden="false" customHeight="true" outlineLevel="0" collapsed="false">
      <c r="A303" s="15"/>
      <c r="B303" s="15"/>
      <c r="C303" s="15"/>
      <c r="D303" s="15"/>
      <c r="E303" s="15"/>
      <c r="F303" s="15"/>
      <c r="G303" s="15"/>
      <c r="H303" s="15"/>
      <c r="I303" s="15"/>
      <c r="J303" s="15"/>
      <c r="K303" s="15"/>
      <c r="L303" s="15"/>
      <c r="M303" s="15"/>
      <c r="N303" s="16"/>
      <c r="O303" s="16"/>
      <c r="P303" s="16"/>
      <c r="Q303" s="17"/>
      <c r="R303" s="17"/>
      <c r="S303" s="17"/>
      <c r="T303" s="17"/>
      <c r="U303" s="17"/>
      <c r="V303" s="17"/>
      <c r="W303" s="17"/>
      <c r="X303" s="17"/>
      <c r="Y303" s="17"/>
      <c r="Z303" s="7" t="str">
        <f aca="false">IF(COUNT(S303:T303)&lt;&gt;2,"",SUM(S303:T303))</f>
        <v/>
      </c>
      <c r="AA303" s="18" t="str">
        <f aca="false">IF(OR(NOT(ISNUMBER(Z303)),NOT(ISNUMBER(R303)),R303&lt;=0),"",Z303/R303)</f>
        <v/>
      </c>
      <c r="AB303" s="18" t="str">
        <f aca="false">IF(OR(COUNT(R303,V303)&lt;&gt;2,R303&lt;=0),"",V303/R303-1)</f>
        <v/>
      </c>
      <c r="AC303" s="19" t="str">
        <f aca="false">IF(COUNT(Q303,R303)&lt;&gt;2,"",IF(OR(Q303&lt;=0,R303&lt;=0),"NM",Q303/R303))</f>
        <v/>
      </c>
      <c r="AD303" s="19" t="str">
        <f aca="false">IF(COUNT(Q303,Z303)&lt;&gt;2,"",IF(OR(Q303&lt;=0,Z303&lt;=0),"NM",Q303/Z303))</f>
        <v/>
      </c>
      <c r="AE303" s="19" t="str">
        <f aca="false">IF(COUNT(Q303,U303)&lt;&gt;2,"",IF(OR(Q303&lt;=0,U303&lt;=0),"NM",Q303/U303))</f>
        <v/>
      </c>
      <c r="AF303" s="19" t="str">
        <f aca="false">IF(COUNT(Q303,V303)&lt;&gt;2,"",IF(OR(Q303&lt;=0,V303&lt;=0),"NM",Q303/V303))</f>
        <v/>
      </c>
      <c r="AG303" s="19" t="str">
        <f aca="false">IF(COUNT(Q303,W303)&lt;&gt;2,"",IF(OR(Q303&lt;=0,W303&lt;=0),"NM",Q303/W303))</f>
        <v/>
      </c>
      <c r="AH303" s="20" t="str">
        <f aca="false">IF(OR(NOT(ISNUMBER(Controls!$C$11)),Controls!$C$11&lt;1,Controls!$C$11&gt;5,Controls!$C$11&lt;&gt;INT(Controls!$C$11)),"",INDEX(AC303:AG303,1,Controls!$C$11))</f>
        <v/>
      </c>
      <c r="AI303" s="1" t="str">
        <f aca="false">IF(A303="","",IF(COUNTIFS($A$10:$A$309,A303)&lt;&gt;1,"Duplicate ID",IF(OR(B303&lt;&gt;Controls!$C$9,C303&lt;&gt;Controls!$C$10),"Other peer group",IF(OR(H303&lt;&gt;"Yes",G303="Excluded",G303="Adjacent",G303="Watchlist"),"Excluded",IF(OR(I303&lt;&gt;"Yes",D303="",E303="",J303="",K303="",L303="",X303="",Controls!$C$10="",Controls!$C$8="",Controls!$C$20="",Controls!$C$21="",M303&lt;&gt;Controls!$C$8,NOT(ISNUMBER(N303)),N303&lt;=0,N303&lt;&gt;Controls!$C$7,NOT(ISNUMBER(O303)),O303&gt;N303,AND(Controls!$C$11&gt;=4,OR(NOT(ISNUMBER(P303)),P303&lt;=N303)),AND(Controls!$C$11=2,T303&lt;&gt;0,Y303=""),AND(G303&lt;&gt;"Core",G303&lt;&gt;"Secondary")),"Review inputs / basis",IF(NOT(ISNUMBER(AH303)),"Missing / NM metric","Eligible"))))))</f>
        <v/>
      </c>
      <c r="AJ303" s="20" t="str">
        <f aca="false">IF(AND(AI303="Eligible",G303="Core"),AH303,"")</f>
        <v/>
      </c>
      <c r="AK303" s="20" t="str">
        <f aca="false">IF(AI303="Eligible",AH303,"")</f>
        <v/>
      </c>
      <c r="AL303" s="1" t="str">
        <f aca="false">IF(NOT(ISNUMBER(AJ303)),"",IF($A$6&lt;5,"Fewer than 5 core",IF(OR(AJ303&lt;$B$6-1.5*($D$6-$B$6),AJ303&gt;$D$6+1.5*($D$6-$B$6)),"Review outlier","Within IQR fences")))</f>
        <v/>
      </c>
      <c r="AM303" s="1"/>
      <c r="AN303" s="1"/>
      <c r="AO303" s="1"/>
      <c r="AP303" s="1"/>
    </row>
    <row r="304" customFormat="false" ht="24.75" hidden="false" customHeight="true" outlineLevel="0" collapsed="false">
      <c r="A304" s="15"/>
      <c r="B304" s="15"/>
      <c r="C304" s="15"/>
      <c r="D304" s="15"/>
      <c r="E304" s="15"/>
      <c r="F304" s="15"/>
      <c r="G304" s="15"/>
      <c r="H304" s="15"/>
      <c r="I304" s="15"/>
      <c r="J304" s="15"/>
      <c r="K304" s="15"/>
      <c r="L304" s="15"/>
      <c r="M304" s="15"/>
      <c r="N304" s="16"/>
      <c r="O304" s="16"/>
      <c r="P304" s="16"/>
      <c r="Q304" s="17"/>
      <c r="R304" s="17"/>
      <c r="S304" s="17"/>
      <c r="T304" s="17"/>
      <c r="U304" s="17"/>
      <c r="V304" s="17"/>
      <c r="W304" s="17"/>
      <c r="X304" s="17"/>
      <c r="Y304" s="17"/>
      <c r="Z304" s="7" t="str">
        <f aca="false">IF(COUNT(S304:T304)&lt;&gt;2,"",SUM(S304:T304))</f>
        <v/>
      </c>
      <c r="AA304" s="18" t="str">
        <f aca="false">IF(OR(NOT(ISNUMBER(Z304)),NOT(ISNUMBER(R304)),R304&lt;=0),"",Z304/R304)</f>
        <v/>
      </c>
      <c r="AB304" s="18" t="str">
        <f aca="false">IF(OR(COUNT(R304,V304)&lt;&gt;2,R304&lt;=0),"",V304/R304-1)</f>
        <v/>
      </c>
      <c r="AC304" s="19" t="str">
        <f aca="false">IF(COUNT(Q304,R304)&lt;&gt;2,"",IF(OR(Q304&lt;=0,R304&lt;=0),"NM",Q304/R304))</f>
        <v/>
      </c>
      <c r="AD304" s="19" t="str">
        <f aca="false">IF(COUNT(Q304,Z304)&lt;&gt;2,"",IF(OR(Q304&lt;=0,Z304&lt;=0),"NM",Q304/Z304))</f>
        <v/>
      </c>
      <c r="AE304" s="19" t="str">
        <f aca="false">IF(COUNT(Q304,U304)&lt;&gt;2,"",IF(OR(Q304&lt;=0,U304&lt;=0),"NM",Q304/U304))</f>
        <v/>
      </c>
      <c r="AF304" s="19" t="str">
        <f aca="false">IF(COUNT(Q304,V304)&lt;&gt;2,"",IF(OR(Q304&lt;=0,V304&lt;=0),"NM",Q304/V304))</f>
        <v/>
      </c>
      <c r="AG304" s="19" t="str">
        <f aca="false">IF(COUNT(Q304,W304)&lt;&gt;2,"",IF(OR(Q304&lt;=0,W304&lt;=0),"NM",Q304/W304))</f>
        <v/>
      </c>
      <c r="AH304" s="20" t="str">
        <f aca="false">IF(OR(NOT(ISNUMBER(Controls!$C$11)),Controls!$C$11&lt;1,Controls!$C$11&gt;5,Controls!$C$11&lt;&gt;INT(Controls!$C$11)),"",INDEX(AC304:AG304,1,Controls!$C$11))</f>
        <v/>
      </c>
      <c r="AI304" s="1" t="str">
        <f aca="false">IF(A304="","",IF(COUNTIFS($A$10:$A$309,A304)&lt;&gt;1,"Duplicate ID",IF(OR(B304&lt;&gt;Controls!$C$9,C304&lt;&gt;Controls!$C$10),"Other peer group",IF(OR(H304&lt;&gt;"Yes",G304="Excluded",G304="Adjacent",G304="Watchlist"),"Excluded",IF(OR(I304&lt;&gt;"Yes",D304="",E304="",J304="",K304="",L304="",X304="",Controls!$C$10="",Controls!$C$8="",Controls!$C$20="",Controls!$C$21="",M304&lt;&gt;Controls!$C$8,NOT(ISNUMBER(N304)),N304&lt;=0,N304&lt;&gt;Controls!$C$7,NOT(ISNUMBER(O304)),O304&gt;N304,AND(Controls!$C$11&gt;=4,OR(NOT(ISNUMBER(P304)),P304&lt;=N304)),AND(Controls!$C$11=2,T304&lt;&gt;0,Y304=""),AND(G304&lt;&gt;"Core",G304&lt;&gt;"Secondary")),"Review inputs / basis",IF(NOT(ISNUMBER(AH304)),"Missing / NM metric","Eligible"))))))</f>
        <v/>
      </c>
      <c r="AJ304" s="20" t="str">
        <f aca="false">IF(AND(AI304="Eligible",G304="Core"),AH304,"")</f>
        <v/>
      </c>
      <c r="AK304" s="20" t="str">
        <f aca="false">IF(AI304="Eligible",AH304,"")</f>
        <v/>
      </c>
      <c r="AL304" s="1" t="str">
        <f aca="false">IF(NOT(ISNUMBER(AJ304)),"",IF($A$6&lt;5,"Fewer than 5 core",IF(OR(AJ304&lt;$B$6-1.5*($D$6-$B$6),AJ304&gt;$D$6+1.5*($D$6-$B$6)),"Review outlier","Within IQR fences")))</f>
        <v/>
      </c>
      <c r="AM304" s="1"/>
      <c r="AN304" s="1"/>
      <c r="AO304" s="1"/>
      <c r="AP304" s="1"/>
    </row>
    <row r="305" customFormat="false" ht="24.75" hidden="false" customHeight="true" outlineLevel="0" collapsed="false">
      <c r="A305" s="15"/>
      <c r="B305" s="15"/>
      <c r="C305" s="15"/>
      <c r="D305" s="15"/>
      <c r="E305" s="15"/>
      <c r="F305" s="15"/>
      <c r="G305" s="15"/>
      <c r="H305" s="15"/>
      <c r="I305" s="15"/>
      <c r="J305" s="15"/>
      <c r="K305" s="15"/>
      <c r="L305" s="15"/>
      <c r="M305" s="15"/>
      <c r="N305" s="16"/>
      <c r="O305" s="16"/>
      <c r="P305" s="16"/>
      <c r="Q305" s="17"/>
      <c r="R305" s="17"/>
      <c r="S305" s="17"/>
      <c r="T305" s="17"/>
      <c r="U305" s="17"/>
      <c r="V305" s="17"/>
      <c r="W305" s="17"/>
      <c r="X305" s="17"/>
      <c r="Y305" s="17"/>
      <c r="Z305" s="7" t="str">
        <f aca="false">IF(COUNT(S305:T305)&lt;&gt;2,"",SUM(S305:T305))</f>
        <v/>
      </c>
      <c r="AA305" s="18" t="str">
        <f aca="false">IF(OR(NOT(ISNUMBER(Z305)),NOT(ISNUMBER(R305)),R305&lt;=0),"",Z305/R305)</f>
        <v/>
      </c>
      <c r="AB305" s="18" t="str">
        <f aca="false">IF(OR(COUNT(R305,V305)&lt;&gt;2,R305&lt;=0),"",V305/R305-1)</f>
        <v/>
      </c>
      <c r="AC305" s="19" t="str">
        <f aca="false">IF(COUNT(Q305,R305)&lt;&gt;2,"",IF(OR(Q305&lt;=0,R305&lt;=0),"NM",Q305/R305))</f>
        <v/>
      </c>
      <c r="AD305" s="19" t="str">
        <f aca="false">IF(COUNT(Q305,Z305)&lt;&gt;2,"",IF(OR(Q305&lt;=0,Z305&lt;=0),"NM",Q305/Z305))</f>
        <v/>
      </c>
      <c r="AE305" s="19" t="str">
        <f aca="false">IF(COUNT(Q305,U305)&lt;&gt;2,"",IF(OR(Q305&lt;=0,U305&lt;=0),"NM",Q305/U305))</f>
        <v/>
      </c>
      <c r="AF305" s="19" t="str">
        <f aca="false">IF(COUNT(Q305,V305)&lt;&gt;2,"",IF(OR(Q305&lt;=0,V305&lt;=0),"NM",Q305/V305))</f>
        <v/>
      </c>
      <c r="AG305" s="19" t="str">
        <f aca="false">IF(COUNT(Q305,W305)&lt;&gt;2,"",IF(OR(Q305&lt;=0,W305&lt;=0),"NM",Q305/W305))</f>
        <v/>
      </c>
      <c r="AH305" s="20" t="str">
        <f aca="false">IF(OR(NOT(ISNUMBER(Controls!$C$11)),Controls!$C$11&lt;1,Controls!$C$11&gt;5,Controls!$C$11&lt;&gt;INT(Controls!$C$11)),"",INDEX(AC305:AG305,1,Controls!$C$11))</f>
        <v/>
      </c>
      <c r="AI305" s="1" t="str">
        <f aca="false">IF(A305="","",IF(COUNTIFS($A$10:$A$309,A305)&lt;&gt;1,"Duplicate ID",IF(OR(B305&lt;&gt;Controls!$C$9,C305&lt;&gt;Controls!$C$10),"Other peer group",IF(OR(H305&lt;&gt;"Yes",G305="Excluded",G305="Adjacent",G305="Watchlist"),"Excluded",IF(OR(I305&lt;&gt;"Yes",D305="",E305="",J305="",K305="",L305="",X305="",Controls!$C$10="",Controls!$C$8="",Controls!$C$20="",Controls!$C$21="",M305&lt;&gt;Controls!$C$8,NOT(ISNUMBER(N305)),N305&lt;=0,N305&lt;&gt;Controls!$C$7,NOT(ISNUMBER(O305)),O305&gt;N305,AND(Controls!$C$11&gt;=4,OR(NOT(ISNUMBER(P305)),P305&lt;=N305)),AND(Controls!$C$11=2,T305&lt;&gt;0,Y305=""),AND(G305&lt;&gt;"Core",G305&lt;&gt;"Secondary")),"Review inputs / basis",IF(NOT(ISNUMBER(AH305)),"Missing / NM metric","Eligible"))))))</f>
        <v/>
      </c>
      <c r="AJ305" s="20" t="str">
        <f aca="false">IF(AND(AI305="Eligible",G305="Core"),AH305,"")</f>
        <v/>
      </c>
      <c r="AK305" s="20" t="str">
        <f aca="false">IF(AI305="Eligible",AH305,"")</f>
        <v/>
      </c>
      <c r="AL305" s="1" t="str">
        <f aca="false">IF(NOT(ISNUMBER(AJ305)),"",IF($A$6&lt;5,"Fewer than 5 core",IF(OR(AJ305&lt;$B$6-1.5*($D$6-$B$6),AJ305&gt;$D$6+1.5*($D$6-$B$6)),"Review outlier","Within IQR fences")))</f>
        <v/>
      </c>
      <c r="AM305" s="1"/>
      <c r="AN305" s="1"/>
      <c r="AO305" s="1"/>
      <c r="AP305" s="1"/>
    </row>
    <row r="306" customFormat="false" ht="24.75" hidden="false" customHeight="true" outlineLevel="0" collapsed="false">
      <c r="A306" s="15"/>
      <c r="B306" s="15"/>
      <c r="C306" s="15"/>
      <c r="D306" s="15"/>
      <c r="E306" s="15"/>
      <c r="F306" s="15"/>
      <c r="G306" s="15"/>
      <c r="H306" s="15"/>
      <c r="I306" s="15"/>
      <c r="J306" s="15"/>
      <c r="K306" s="15"/>
      <c r="L306" s="15"/>
      <c r="M306" s="15"/>
      <c r="N306" s="16"/>
      <c r="O306" s="16"/>
      <c r="P306" s="16"/>
      <c r="Q306" s="17"/>
      <c r="R306" s="17"/>
      <c r="S306" s="17"/>
      <c r="T306" s="17"/>
      <c r="U306" s="17"/>
      <c r="V306" s="17"/>
      <c r="W306" s="17"/>
      <c r="X306" s="17"/>
      <c r="Y306" s="17"/>
      <c r="Z306" s="7" t="str">
        <f aca="false">IF(COUNT(S306:T306)&lt;&gt;2,"",SUM(S306:T306))</f>
        <v/>
      </c>
      <c r="AA306" s="18" t="str">
        <f aca="false">IF(OR(NOT(ISNUMBER(Z306)),NOT(ISNUMBER(R306)),R306&lt;=0),"",Z306/R306)</f>
        <v/>
      </c>
      <c r="AB306" s="18" t="str">
        <f aca="false">IF(OR(COUNT(R306,V306)&lt;&gt;2,R306&lt;=0),"",V306/R306-1)</f>
        <v/>
      </c>
      <c r="AC306" s="19" t="str">
        <f aca="false">IF(COUNT(Q306,R306)&lt;&gt;2,"",IF(OR(Q306&lt;=0,R306&lt;=0),"NM",Q306/R306))</f>
        <v/>
      </c>
      <c r="AD306" s="19" t="str">
        <f aca="false">IF(COUNT(Q306,Z306)&lt;&gt;2,"",IF(OR(Q306&lt;=0,Z306&lt;=0),"NM",Q306/Z306))</f>
        <v/>
      </c>
      <c r="AE306" s="19" t="str">
        <f aca="false">IF(COUNT(Q306,U306)&lt;&gt;2,"",IF(OR(Q306&lt;=0,U306&lt;=0),"NM",Q306/U306))</f>
        <v/>
      </c>
      <c r="AF306" s="19" t="str">
        <f aca="false">IF(COUNT(Q306,V306)&lt;&gt;2,"",IF(OR(Q306&lt;=0,V306&lt;=0),"NM",Q306/V306))</f>
        <v/>
      </c>
      <c r="AG306" s="19" t="str">
        <f aca="false">IF(COUNT(Q306,W306)&lt;&gt;2,"",IF(OR(Q306&lt;=0,W306&lt;=0),"NM",Q306/W306))</f>
        <v/>
      </c>
      <c r="AH306" s="20" t="str">
        <f aca="false">IF(OR(NOT(ISNUMBER(Controls!$C$11)),Controls!$C$11&lt;1,Controls!$C$11&gt;5,Controls!$C$11&lt;&gt;INT(Controls!$C$11)),"",INDEX(AC306:AG306,1,Controls!$C$11))</f>
        <v/>
      </c>
      <c r="AI306" s="1" t="str">
        <f aca="false">IF(A306="","",IF(COUNTIFS($A$10:$A$309,A306)&lt;&gt;1,"Duplicate ID",IF(OR(B306&lt;&gt;Controls!$C$9,C306&lt;&gt;Controls!$C$10),"Other peer group",IF(OR(H306&lt;&gt;"Yes",G306="Excluded",G306="Adjacent",G306="Watchlist"),"Excluded",IF(OR(I306&lt;&gt;"Yes",D306="",E306="",J306="",K306="",L306="",X306="",Controls!$C$10="",Controls!$C$8="",Controls!$C$20="",Controls!$C$21="",M306&lt;&gt;Controls!$C$8,NOT(ISNUMBER(N306)),N306&lt;=0,N306&lt;&gt;Controls!$C$7,NOT(ISNUMBER(O306)),O306&gt;N306,AND(Controls!$C$11&gt;=4,OR(NOT(ISNUMBER(P306)),P306&lt;=N306)),AND(Controls!$C$11=2,T306&lt;&gt;0,Y306=""),AND(G306&lt;&gt;"Core",G306&lt;&gt;"Secondary")),"Review inputs / basis",IF(NOT(ISNUMBER(AH306)),"Missing / NM metric","Eligible"))))))</f>
        <v/>
      </c>
      <c r="AJ306" s="20" t="str">
        <f aca="false">IF(AND(AI306="Eligible",G306="Core"),AH306,"")</f>
        <v/>
      </c>
      <c r="AK306" s="20" t="str">
        <f aca="false">IF(AI306="Eligible",AH306,"")</f>
        <v/>
      </c>
      <c r="AL306" s="1" t="str">
        <f aca="false">IF(NOT(ISNUMBER(AJ306)),"",IF($A$6&lt;5,"Fewer than 5 core",IF(OR(AJ306&lt;$B$6-1.5*($D$6-$B$6),AJ306&gt;$D$6+1.5*($D$6-$B$6)),"Review outlier","Within IQR fences")))</f>
        <v/>
      </c>
      <c r="AM306" s="1"/>
      <c r="AN306" s="1"/>
      <c r="AO306" s="1"/>
      <c r="AP306" s="1"/>
    </row>
    <row r="307" customFormat="false" ht="24.75" hidden="false" customHeight="true" outlineLevel="0" collapsed="false">
      <c r="A307" s="15"/>
      <c r="B307" s="15"/>
      <c r="C307" s="15"/>
      <c r="D307" s="15"/>
      <c r="E307" s="15"/>
      <c r="F307" s="15"/>
      <c r="G307" s="15"/>
      <c r="H307" s="15"/>
      <c r="I307" s="15"/>
      <c r="J307" s="15"/>
      <c r="K307" s="15"/>
      <c r="L307" s="15"/>
      <c r="M307" s="15"/>
      <c r="N307" s="16"/>
      <c r="O307" s="16"/>
      <c r="P307" s="16"/>
      <c r="Q307" s="17"/>
      <c r="R307" s="17"/>
      <c r="S307" s="17"/>
      <c r="T307" s="17"/>
      <c r="U307" s="17"/>
      <c r="V307" s="17"/>
      <c r="W307" s="17"/>
      <c r="X307" s="17"/>
      <c r="Y307" s="17"/>
      <c r="Z307" s="7" t="str">
        <f aca="false">IF(COUNT(S307:T307)&lt;&gt;2,"",SUM(S307:T307))</f>
        <v/>
      </c>
      <c r="AA307" s="18" t="str">
        <f aca="false">IF(OR(NOT(ISNUMBER(Z307)),NOT(ISNUMBER(R307)),R307&lt;=0),"",Z307/R307)</f>
        <v/>
      </c>
      <c r="AB307" s="18" t="str">
        <f aca="false">IF(OR(COUNT(R307,V307)&lt;&gt;2,R307&lt;=0),"",V307/R307-1)</f>
        <v/>
      </c>
      <c r="AC307" s="19" t="str">
        <f aca="false">IF(COUNT(Q307,R307)&lt;&gt;2,"",IF(OR(Q307&lt;=0,R307&lt;=0),"NM",Q307/R307))</f>
        <v/>
      </c>
      <c r="AD307" s="19" t="str">
        <f aca="false">IF(COUNT(Q307,Z307)&lt;&gt;2,"",IF(OR(Q307&lt;=0,Z307&lt;=0),"NM",Q307/Z307))</f>
        <v/>
      </c>
      <c r="AE307" s="19" t="str">
        <f aca="false">IF(COUNT(Q307,U307)&lt;&gt;2,"",IF(OR(Q307&lt;=0,U307&lt;=0),"NM",Q307/U307))</f>
        <v/>
      </c>
      <c r="AF307" s="19" t="str">
        <f aca="false">IF(COUNT(Q307,V307)&lt;&gt;2,"",IF(OR(Q307&lt;=0,V307&lt;=0),"NM",Q307/V307))</f>
        <v/>
      </c>
      <c r="AG307" s="19" t="str">
        <f aca="false">IF(COUNT(Q307,W307)&lt;&gt;2,"",IF(OR(Q307&lt;=0,W307&lt;=0),"NM",Q307/W307))</f>
        <v/>
      </c>
      <c r="AH307" s="20" t="str">
        <f aca="false">IF(OR(NOT(ISNUMBER(Controls!$C$11)),Controls!$C$11&lt;1,Controls!$C$11&gt;5,Controls!$C$11&lt;&gt;INT(Controls!$C$11)),"",INDEX(AC307:AG307,1,Controls!$C$11))</f>
        <v/>
      </c>
      <c r="AI307" s="1" t="str">
        <f aca="false">IF(A307="","",IF(COUNTIFS($A$10:$A$309,A307)&lt;&gt;1,"Duplicate ID",IF(OR(B307&lt;&gt;Controls!$C$9,C307&lt;&gt;Controls!$C$10),"Other peer group",IF(OR(H307&lt;&gt;"Yes",G307="Excluded",G307="Adjacent",G307="Watchlist"),"Excluded",IF(OR(I307&lt;&gt;"Yes",D307="",E307="",J307="",K307="",L307="",X307="",Controls!$C$10="",Controls!$C$8="",Controls!$C$20="",Controls!$C$21="",M307&lt;&gt;Controls!$C$8,NOT(ISNUMBER(N307)),N307&lt;=0,N307&lt;&gt;Controls!$C$7,NOT(ISNUMBER(O307)),O307&gt;N307,AND(Controls!$C$11&gt;=4,OR(NOT(ISNUMBER(P307)),P307&lt;=N307)),AND(Controls!$C$11=2,T307&lt;&gt;0,Y307=""),AND(G307&lt;&gt;"Core",G307&lt;&gt;"Secondary")),"Review inputs / basis",IF(NOT(ISNUMBER(AH307)),"Missing / NM metric","Eligible"))))))</f>
        <v/>
      </c>
      <c r="AJ307" s="20" t="str">
        <f aca="false">IF(AND(AI307="Eligible",G307="Core"),AH307,"")</f>
        <v/>
      </c>
      <c r="AK307" s="20" t="str">
        <f aca="false">IF(AI307="Eligible",AH307,"")</f>
        <v/>
      </c>
      <c r="AL307" s="1" t="str">
        <f aca="false">IF(NOT(ISNUMBER(AJ307)),"",IF($A$6&lt;5,"Fewer than 5 core",IF(OR(AJ307&lt;$B$6-1.5*($D$6-$B$6),AJ307&gt;$D$6+1.5*($D$6-$B$6)),"Review outlier","Within IQR fences")))</f>
        <v/>
      </c>
      <c r="AM307" s="1"/>
      <c r="AN307" s="1"/>
      <c r="AO307" s="1"/>
      <c r="AP307" s="1"/>
    </row>
    <row r="308" customFormat="false" ht="24.75" hidden="false" customHeight="true" outlineLevel="0" collapsed="false">
      <c r="A308" s="15"/>
      <c r="B308" s="15"/>
      <c r="C308" s="15"/>
      <c r="D308" s="15"/>
      <c r="E308" s="15"/>
      <c r="F308" s="15"/>
      <c r="G308" s="15"/>
      <c r="H308" s="15"/>
      <c r="I308" s="15"/>
      <c r="J308" s="15"/>
      <c r="K308" s="15"/>
      <c r="L308" s="15"/>
      <c r="M308" s="15"/>
      <c r="N308" s="16"/>
      <c r="O308" s="16"/>
      <c r="P308" s="16"/>
      <c r="Q308" s="17"/>
      <c r="R308" s="17"/>
      <c r="S308" s="17"/>
      <c r="T308" s="17"/>
      <c r="U308" s="17"/>
      <c r="V308" s="17"/>
      <c r="W308" s="17"/>
      <c r="X308" s="17"/>
      <c r="Y308" s="17"/>
      <c r="Z308" s="7" t="str">
        <f aca="false">IF(COUNT(S308:T308)&lt;&gt;2,"",SUM(S308:T308))</f>
        <v/>
      </c>
      <c r="AA308" s="18" t="str">
        <f aca="false">IF(OR(NOT(ISNUMBER(Z308)),NOT(ISNUMBER(R308)),R308&lt;=0),"",Z308/R308)</f>
        <v/>
      </c>
      <c r="AB308" s="18" t="str">
        <f aca="false">IF(OR(COUNT(R308,V308)&lt;&gt;2,R308&lt;=0),"",V308/R308-1)</f>
        <v/>
      </c>
      <c r="AC308" s="19" t="str">
        <f aca="false">IF(COUNT(Q308,R308)&lt;&gt;2,"",IF(OR(Q308&lt;=0,R308&lt;=0),"NM",Q308/R308))</f>
        <v/>
      </c>
      <c r="AD308" s="19" t="str">
        <f aca="false">IF(COUNT(Q308,Z308)&lt;&gt;2,"",IF(OR(Q308&lt;=0,Z308&lt;=0),"NM",Q308/Z308))</f>
        <v/>
      </c>
      <c r="AE308" s="19" t="str">
        <f aca="false">IF(COUNT(Q308,U308)&lt;&gt;2,"",IF(OR(Q308&lt;=0,U308&lt;=0),"NM",Q308/U308))</f>
        <v/>
      </c>
      <c r="AF308" s="19" t="str">
        <f aca="false">IF(COUNT(Q308,V308)&lt;&gt;2,"",IF(OR(Q308&lt;=0,V308&lt;=0),"NM",Q308/V308))</f>
        <v/>
      </c>
      <c r="AG308" s="19" t="str">
        <f aca="false">IF(COUNT(Q308,W308)&lt;&gt;2,"",IF(OR(Q308&lt;=0,W308&lt;=0),"NM",Q308/W308))</f>
        <v/>
      </c>
      <c r="AH308" s="20" t="str">
        <f aca="false">IF(OR(NOT(ISNUMBER(Controls!$C$11)),Controls!$C$11&lt;1,Controls!$C$11&gt;5,Controls!$C$11&lt;&gt;INT(Controls!$C$11)),"",INDEX(AC308:AG308,1,Controls!$C$11))</f>
        <v/>
      </c>
      <c r="AI308" s="1" t="str">
        <f aca="false">IF(A308="","",IF(COUNTIFS($A$10:$A$309,A308)&lt;&gt;1,"Duplicate ID",IF(OR(B308&lt;&gt;Controls!$C$9,C308&lt;&gt;Controls!$C$10),"Other peer group",IF(OR(H308&lt;&gt;"Yes",G308="Excluded",G308="Adjacent",G308="Watchlist"),"Excluded",IF(OR(I308&lt;&gt;"Yes",D308="",E308="",J308="",K308="",L308="",X308="",Controls!$C$10="",Controls!$C$8="",Controls!$C$20="",Controls!$C$21="",M308&lt;&gt;Controls!$C$8,NOT(ISNUMBER(N308)),N308&lt;=0,N308&lt;&gt;Controls!$C$7,NOT(ISNUMBER(O308)),O308&gt;N308,AND(Controls!$C$11&gt;=4,OR(NOT(ISNUMBER(P308)),P308&lt;=N308)),AND(Controls!$C$11=2,T308&lt;&gt;0,Y308=""),AND(G308&lt;&gt;"Core",G308&lt;&gt;"Secondary")),"Review inputs / basis",IF(NOT(ISNUMBER(AH308)),"Missing / NM metric","Eligible"))))))</f>
        <v/>
      </c>
      <c r="AJ308" s="20" t="str">
        <f aca="false">IF(AND(AI308="Eligible",G308="Core"),AH308,"")</f>
        <v/>
      </c>
      <c r="AK308" s="20" t="str">
        <f aca="false">IF(AI308="Eligible",AH308,"")</f>
        <v/>
      </c>
      <c r="AL308" s="1" t="str">
        <f aca="false">IF(NOT(ISNUMBER(AJ308)),"",IF($A$6&lt;5,"Fewer than 5 core",IF(OR(AJ308&lt;$B$6-1.5*($D$6-$B$6),AJ308&gt;$D$6+1.5*($D$6-$B$6)),"Review outlier","Within IQR fences")))</f>
        <v/>
      </c>
      <c r="AM308" s="1"/>
      <c r="AN308" s="1"/>
      <c r="AO308" s="1"/>
      <c r="AP308" s="1"/>
    </row>
    <row r="309" customFormat="false" ht="24.75" hidden="false" customHeight="true" outlineLevel="0" collapsed="false">
      <c r="A309" s="15"/>
      <c r="B309" s="15"/>
      <c r="C309" s="15"/>
      <c r="D309" s="15"/>
      <c r="E309" s="15"/>
      <c r="F309" s="15"/>
      <c r="G309" s="15"/>
      <c r="H309" s="15"/>
      <c r="I309" s="15"/>
      <c r="J309" s="15"/>
      <c r="K309" s="15"/>
      <c r="L309" s="15"/>
      <c r="M309" s="15"/>
      <c r="N309" s="16"/>
      <c r="O309" s="16"/>
      <c r="P309" s="16"/>
      <c r="Q309" s="17"/>
      <c r="R309" s="17"/>
      <c r="S309" s="17"/>
      <c r="T309" s="17"/>
      <c r="U309" s="17"/>
      <c r="V309" s="17"/>
      <c r="W309" s="17"/>
      <c r="X309" s="17"/>
      <c r="Y309" s="17"/>
      <c r="Z309" s="7" t="str">
        <f aca="false">IF(COUNT(S309:T309)&lt;&gt;2,"",SUM(S309:T309))</f>
        <v/>
      </c>
      <c r="AA309" s="18" t="str">
        <f aca="false">IF(OR(NOT(ISNUMBER(Z309)),NOT(ISNUMBER(R309)),R309&lt;=0),"",Z309/R309)</f>
        <v/>
      </c>
      <c r="AB309" s="18" t="str">
        <f aca="false">IF(OR(COUNT(R309,V309)&lt;&gt;2,R309&lt;=0),"",V309/R309-1)</f>
        <v/>
      </c>
      <c r="AC309" s="19" t="str">
        <f aca="false">IF(COUNT(Q309,R309)&lt;&gt;2,"",IF(OR(Q309&lt;=0,R309&lt;=0),"NM",Q309/R309))</f>
        <v/>
      </c>
      <c r="AD309" s="19" t="str">
        <f aca="false">IF(COUNT(Q309,Z309)&lt;&gt;2,"",IF(OR(Q309&lt;=0,Z309&lt;=0),"NM",Q309/Z309))</f>
        <v/>
      </c>
      <c r="AE309" s="19" t="str">
        <f aca="false">IF(COUNT(Q309,U309)&lt;&gt;2,"",IF(OR(Q309&lt;=0,U309&lt;=0),"NM",Q309/U309))</f>
        <v/>
      </c>
      <c r="AF309" s="19" t="str">
        <f aca="false">IF(COUNT(Q309,V309)&lt;&gt;2,"",IF(OR(Q309&lt;=0,V309&lt;=0),"NM",Q309/V309))</f>
        <v/>
      </c>
      <c r="AG309" s="19" t="str">
        <f aca="false">IF(COUNT(Q309,W309)&lt;&gt;2,"",IF(OR(Q309&lt;=0,W309&lt;=0),"NM",Q309/W309))</f>
        <v/>
      </c>
      <c r="AH309" s="20" t="str">
        <f aca="false">IF(OR(NOT(ISNUMBER(Controls!$C$11)),Controls!$C$11&lt;1,Controls!$C$11&gt;5,Controls!$C$11&lt;&gt;INT(Controls!$C$11)),"",INDEX(AC309:AG309,1,Controls!$C$11))</f>
        <v/>
      </c>
      <c r="AI309" s="1" t="str">
        <f aca="false">IF(A309="","",IF(COUNTIFS($A$10:$A$309,A309)&lt;&gt;1,"Duplicate ID",IF(OR(B309&lt;&gt;Controls!$C$9,C309&lt;&gt;Controls!$C$10),"Other peer group",IF(OR(H309&lt;&gt;"Yes",G309="Excluded",G309="Adjacent",G309="Watchlist"),"Excluded",IF(OR(I309&lt;&gt;"Yes",D309="",E309="",J309="",K309="",L309="",X309="",Controls!$C$10="",Controls!$C$8="",Controls!$C$20="",Controls!$C$21="",M309&lt;&gt;Controls!$C$8,NOT(ISNUMBER(N309)),N309&lt;=0,N309&lt;&gt;Controls!$C$7,NOT(ISNUMBER(O309)),O309&gt;N309,AND(Controls!$C$11&gt;=4,OR(NOT(ISNUMBER(P309)),P309&lt;=N309)),AND(Controls!$C$11=2,T309&lt;&gt;0,Y309=""),AND(G309&lt;&gt;"Core",G309&lt;&gt;"Secondary")),"Review inputs / basis",IF(NOT(ISNUMBER(AH309)),"Missing / NM metric","Eligible"))))))</f>
        <v/>
      </c>
      <c r="AJ309" s="20" t="str">
        <f aca="false">IF(AND(AI309="Eligible",G309="Core"),AH309,"")</f>
        <v/>
      </c>
      <c r="AK309" s="20" t="str">
        <f aca="false">IF(AI309="Eligible",AH309,"")</f>
        <v/>
      </c>
      <c r="AL309" s="1" t="str">
        <f aca="false">IF(NOT(ISNUMBER(AJ309)),"",IF($A$6&lt;5,"Fewer than 5 core",IF(OR(AJ309&lt;$B$6-1.5*($D$6-$B$6),AJ309&gt;$D$6+1.5*($D$6-$B$6)),"Review outlier","Within IQR fences")))</f>
        <v/>
      </c>
      <c r="AM309" s="1"/>
      <c r="AN309" s="1"/>
      <c r="AO309" s="1"/>
      <c r="AP309" s="1"/>
    </row>
  </sheetData>
  <mergeCells count="2">
    <mergeCell ref="A2:J2"/>
    <mergeCell ref="A3:J3"/>
  </mergeCells>
  <conditionalFormatting sqref="AI10:AI309">
    <cfRule type="containsText" priority="2" operator="containsText" aboveAverage="0" equalAverage="0" bottom="0" percent="0" rank="0" text="Review" dxfId="0">
      <formula>NOT(ISERROR(SEARCH("Review",AI10)))</formula>
    </cfRule>
  </conditionalFormatting>
  <conditionalFormatting sqref="AL10:AL309">
    <cfRule type="containsText" priority="3" operator="containsText" aboveAverage="0" equalAverage="0" bottom="0" percent="0" rank="0" text="Review outlier" dxfId="0">
      <formula>NOT(ISERROR(SEARCH("Review outlier",AL10)))</formula>
    </cfRule>
  </conditionalFormatting>
  <dataValidations count="3">
    <dataValidation allowBlank="false" errorStyle="stop" operator="between" showDropDown="false" showErrorMessage="false" showInputMessage="false" sqref="B10:B309" type="list">
      <formula1>"1,2,3,4,5,6,7,8,9,10,11,12"</formula1>
      <formula2>0</formula2>
    </dataValidation>
    <dataValidation allowBlank="false" errorStyle="stop" operator="between" showDropDown="false" showErrorMessage="false" showInputMessage="false" sqref="G10:G309" type="list">
      <formula1>"Core,Secondary,Adjacent,Watchlist,Excluded"</formula1>
      <formula2>0</formula2>
    </dataValidation>
    <dataValidation allowBlank="false" errorStyle="stop" operator="between" showDropDown="false" showErrorMessage="false" showInputMessage="false" sqref="H10:I309" type="list">
      <formula1>"Yes,No"</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EC9BC"/>
    <pageSetUpPr fitToPage="false"/>
  </sheetPr>
  <dimension ref="A1:J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8"/>
    <col collapsed="false" customWidth="true" hidden="false" outlineLevel="0" max="10" min="3" style="0" width="16"/>
  </cols>
  <sheetData>
    <row r="1" customFormat="false" ht="24.75" hidden="false" customHeight="true" outlineLevel="0" collapsed="false">
      <c r="A1" s="1"/>
      <c r="B1" s="1"/>
      <c r="C1" s="1"/>
      <c r="D1" s="1"/>
      <c r="E1" s="1"/>
      <c r="F1" s="1"/>
      <c r="G1" s="1"/>
      <c r="H1" s="1"/>
      <c r="I1" s="1"/>
      <c r="J1" s="1"/>
    </row>
    <row r="2" customFormat="false" ht="24.75" hidden="false" customHeight="true" outlineLevel="0" collapsed="false">
      <c r="A2" s="1"/>
      <c r="B2" s="2" t="s">
        <v>110</v>
      </c>
      <c r="C2" s="2"/>
      <c r="D2" s="2"/>
      <c r="E2" s="2"/>
      <c r="F2" s="2"/>
      <c r="G2" s="2"/>
      <c r="H2" s="2"/>
      <c r="I2" s="1"/>
      <c r="J2" s="1"/>
    </row>
    <row r="3" customFormat="false" ht="24.75" hidden="false" customHeight="true" outlineLevel="0" collapsed="false">
      <c r="A3" s="1"/>
      <c r="B3" s="3"/>
      <c r="C3" s="3"/>
      <c r="D3" s="3"/>
      <c r="E3" s="3"/>
      <c r="F3" s="3"/>
      <c r="G3" s="3"/>
      <c r="H3" s="3"/>
      <c r="I3" s="1"/>
      <c r="J3" s="1"/>
    </row>
    <row r="4" customFormat="false" ht="24.75" hidden="false" customHeight="true" outlineLevel="0" collapsed="false">
      <c r="A4" s="1"/>
      <c r="B4" s="1"/>
      <c r="C4" s="1"/>
      <c r="D4" s="1"/>
      <c r="E4" s="1"/>
      <c r="F4" s="1"/>
      <c r="G4" s="1"/>
      <c r="H4" s="1"/>
      <c r="I4" s="1"/>
      <c r="J4" s="1"/>
    </row>
    <row r="5" customFormat="false" ht="24.75" hidden="false" customHeight="true" outlineLevel="0" collapsed="false">
      <c r="A5" s="1"/>
      <c r="B5" s="21" t="s">
        <v>111</v>
      </c>
      <c r="C5" s="21"/>
      <c r="D5" s="21"/>
      <c r="E5" s="21"/>
      <c r="F5" s="21"/>
      <c r="G5" s="21"/>
      <c r="H5" s="21"/>
      <c r="I5" s="1"/>
      <c r="J5" s="1"/>
    </row>
    <row r="6" customFormat="false" ht="27" hidden="false" customHeight="true" outlineLevel="0" collapsed="false">
      <c r="A6" s="1"/>
      <c r="B6" s="8" t="s">
        <v>112</v>
      </c>
      <c r="C6" s="8"/>
      <c r="D6" s="8"/>
      <c r="E6" s="8"/>
      <c r="F6" s="8"/>
      <c r="G6" s="8"/>
      <c r="H6" s="8"/>
      <c r="I6" s="1"/>
      <c r="J6" s="1"/>
    </row>
    <row r="7" customFormat="false" ht="27" hidden="false" customHeight="true" outlineLevel="0" collapsed="false">
      <c r="A7" s="1"/>
      <c r="B7" s="8"/>
      <c r="C7" s="8"/>
      <c r="D7" s="8"/>
      <c r="E7" s="8"/>
      <c r="F7" s="8"/>
      <c r="G7" s="8"/>
      <c r="H7" s="8"/>
      <c r="I7" s="1"/>
      <c r="J7" s="1"/>
    </row>
    <row r="8" customFormat="false" ht="24.75" hidden="false" customHeight="true" outlineLevel="0" collapsed="false">
      <c r="A8" s="1"/>
      <c r="B8" s="1"/>
      <c r="C8" s="1"/>
      <c r="D8" s="1"/>
      <c r="E8" s="1"/>
      <c r="F8" s="1"/>
      <c r="G8" s="1"/>
      <c r="H8" s="1"/>
      <c r="I8" s="1"/>
      <c r="J8" s="1"/>
    </row>
    <row r="9" customFormat="false" ht="24.75" hidden="false" customHeight="true" outlineLevel="0" collapsed="false">
      <c r="A9" s="1"/>
      <c r="B9" s="21" t="s">
        <v>113</v>
      </c>
      <c r="C9" s="21"/>
      <c r="D9" s="21"/>
      <c r="E9" s="21"/>
      <c r="F9" s="21"/>
      <c r="G9" s="21"/>
      <c r="H9" s="21"/>
      <c r="I9" s="1"/>
      <c r="J9" s="1"/>
    </row>
    <row r="10" customFormat="false" ht="27" hidden="false" customHeight="true" outlineLevel="0" collapsed="false">
      <c r="A10" s="1"/>
      <c r="B10" s="8" t="s">
        <v>114</v>
      </c>
      <c r="C10" s="8"/>
      <c r="D10" s="8"/>
      <c r="E10" s="8"/>
      <c r="F10" s="8"/>
      <c r="G10" s="8"/>
      <c r="H10" s="8"/>
      <c r="I10" s="1"/>
      <c r="J10" s="1"/>
    </row>
    <row r="11" customFormat="false" ht="27" hidden="false" customHeight="true" outlineLevel="0" collapsed="false">
      <c r="A11" s="1"/>
      <c r="B11" s="8"/>
      <c r="C11" s="8"/>
      <c r="D11" s="8"/>
      <c r="E11" s="8"/>
      <c r="F11" s="8"/>
      <c r="G11" s="8"/>
      <c r="H11" s="8"/>
      <c r="I11" s="1"/>
      <c r="J11" s="1"/>
    </row>
    <row r="12" customFormat="false" ht="24.75" hidden="false" customHeight="true" outlineLevel="0" collapsed="false">
      <c r="A12" s="1"/>
      <c r="B12" s="1"/>
      <c r="C12" s="1"/>
      <c r="D12" s="1"/>
      <c r="E12" s="1"/>
      <c r="F12" s="1"/>
      <c r="G12" s="1"/>
      <c r="H12" s="1"/>
      <c r="I12" s="1"/>
      <c r="J12" s="1"/>
    </row>
    <row r="13" customFormat="false" ht="24.75" hidden="false" customHeight="true" outlineLevel="0" collapsed="false">
      <c r="A13" s="1"/>
      <c r="B13" s="21" t="s">
        <v>115</v>
      </c>
      <c r="C13" s="21"/>
      <c r="D13" s="21"/>
      <c r="E13" s="21"/>
      <c r="F13" s="21"/>
      <c r="G13" s="21"/>
      <c r="H13" s="21"/>
      <c r="I13" s="1"/>
      <c r="J13" s="1"/>
    </row>
    <row r="14" customFormat="false" ht="27" hidden="false" customHeight="true" outlineLevel="0" collapsed="false">
      <c r="A14" s="1"/>
      <c r="B14" s="8" t="s">
        <v>116</v>
      </c>
      <c r="C14" s="8"/>
      <c r="D14" s="8"/>
      <c r="E14" s="8"/>
      <c r="F14" s="8"/>
      <c r="G14" s="8"/>
      <c r="H14" s="8"/>
      <c r="I14" s="1"/>
      <c r="J14" s="1"/>
    </row>
    <row r="15" customFormat="false" ht="27" hidden="false" customHeight="true" outlineLevel="0" collapsed="false">
      <c r="A15" s="1"/>
      <c r="B15" s="8"/>
      <c r="C15" s="8"/>
      <c r="D15" s="8"/>
      <c r="E15" s="8"/>
      <c r="F15" s="8"/>
      <c r="G15" s="8"/>
      <c r="H15" s="8"/>
      <c r="I15" s="1"/>
      <c r="J15" s="1"/>
    </row>
    <row r="16" customFormat="false" ht="24.75" hidden="false" customHeight="true" outlineLevel="0" collapsed="false">
      <c r="A16" s="1"/>
      <c r="B16" s="1"/>
      <c r="C16" s="1"/>
      <c r="D16" s="1"/>
      <c r="E16" s="1"/>
      <c r="F16" s="1"/>
      <c r="G16" s="1"/>
      <c r="H16" s="1"/>
      <c r="I16" s="1"/>
      <c r="J16" s="1"/>
    </row>
    <row r="17" customFormat="false" ht="24.75" hidden="false" customHeight="true" outlineLevel="0" collapsed="false">
      <c r="A17" s="1"/>
      <c r="B17" s="21" t="s">
        <v>117</v>
      </c>
      <c r="C17" s="21"/>
      <c r="D17" s="21"/>
      <c r="E17" s="21"/>
      <c r="F17" s="21"/>
      <c r="G17" s="21"/>
      <c r="H17" s="21"/>
      <c r="I17" s="1"/>
      <c r="J17" s="1"/>
    </row>
    <row r="18" customFormat="false" ht="27" hidden="false" customHeight="true" outlineLevel="0" collapsed="false">
      <c r="A18" s="1"/>
      <c r="B18" s="8" t="s">
        <v>118</v>
      </c>
      <c r="C18" s="8"/>
      <c r="D18" s="8"/>
      <c r="E18" s="8"/>
      <c r="F18" s="8"/>
      <c r="G18" s="8"/>
      <c r="H18" s="8"/>
      <c r="I18" s="1"/>
      <c r="J18" s="1"/>
    </row>
    <row r="19" customFormat="false" ht="27" hidden="false" customHeight="true" outlineLevel="0" collapsed="false">
      <c r="A19" s="1"/>
      <c r="B19" s="8"/>
      <c r="C19" s="8"/>
      <c r="D19" s="8"/>
      <c r="E19" s="8"/>
      <c r="F19" s="8"/>
      <c r="G19" s="8"/>
      <c r="H19" s="8"/>
      <c r="I19" s="1"/>
      <c r="J19" s="1"/>
    </row>
    <row r="20" customFormat="false" ht="24.75" hidden="false" customHeight="true" outlineLevel="0" collapsed="false">
      <c r="A20" s="1"/>
      <c r="B20" s="1"/>
      <c r="C20" s="1"/>
      <c r="D20" s="1"/>
      <c r="E20" s="1"/>
      <c r="F20" s="1"/>
      <c r="G20" s="1"/>
      <c r="H20" s="1"/>
      <c r="I20" s="1"/>
      <c r="J20" s="1"/>
    </row>
    <row r="21" customFormat="false" ht="24.75" hidden="false" customHeight="true" outlineLevel="0" collapsed="false">
      <c r="A21" s="1"/>
      <c r="B21" s="21" t="s">
        <v>119</v>
      </c>
      <c r="C21" s="21"/>
      <c r="D21" s="21"/>
      <c r="E21" s="21"/>
      <c r="F21" s="21"/>
      <c r="G21" s="21"/>
      <c r="H21" s="21"/>
      <c r="I21" s="1"/>
      <c r="J21" s="1"/>
    </row>
    <row r="22" customFormat="false" ht="27" hidden="false" customHeight="true" outlineLevel="0" collapsed="false">
      <c r="A22" s="1"/>
      <c r="B22" s="8" t="s">
        <v>120</v>
      </c>
      <c r="C22" s="8"/>
      <c r="D22" s="8"/>
      <c r="E22" s="8"/>
      <c r="F22" s="8"/>
      <c r="G22" s="8"/>
      <c r="H22" s="8"/>
      <c r="I22" s="1"/>
      <c r="J22" s="1"/>
    </row>
    <row r="23" customFormat="false" ht="27" hidden="false" customHeight="true" outlineLevel="0" collapsed="false">
      <c r="A23" s="1"/>
      <c r="B23" s="8"/>
      <c r="C23" s="8"/>
      <c r="D23" s="8"/>
      <c r="E23" s="8"/>
      <c r="F23" s="8"/>
      <c r="G23" s="8"/>
      <c r="H23" s="8"/>
      <c r="I23" s="1"/>
      <c r="J23" s="1"/>
    </row>
    <row r="24" customFormat="false" ht="24.75" hidden="false" customHeight="true" outlineLevel="0" collapsed="false">
      <c r="A24" s="1"/>
      <c r="B24" s="1"/>
      <c r="C24" s="1"/>
      <c r="D24" s="1"/>
      <c r="E24" s="1"/>
      <c r="F24" s="1"/>
      <c r="G24" s="1"/>
      <c r="H24" s="1"/>
      <c r="I24" s="1"/>
      <c r="J24" s="1"/>
    </row>
    <row r="25" customFormat="false" ht="24.75" hidden="false" customHeight="true" outlineLevel="0" collapsed="false">
      <c r="A25" s="1"/>
      <c r="B25" s="21" t="s">
        <v>121</v>
      </c>
      <c r="C25" s="21"/>
      <c r="D25" s="21"/>
      <c r="E25" s="21"/>
      <c r="F25" s="21"/>
      <c r="G25" s="21"/>
      <c r="H25" s="21"/>
      <c r="I25" s="1"/>
      <c r="J25" s="1"/>
    </row>
    <row r="26" customFormat="false" ht="27" hidden="false" customHeight="true" outlineLevel="0" collapsed="false">
      <c r="A26" s="1"/>
      <c r="B26" s="8" t="s">
        <v>122</v>
      </c>
      <c r="C26" s="8"/>
      <c r="D26" s="8"/>
      <c r="E26" s="8"/>
      <c r="F26" s="8"/>
      <c r="G26" s="8"/>
      <c r="H26" s="8"/>
      <c r="I26" s="1"/>
      <c r="J26" s="1"/>
    </row>
    <row r="27" customFormat="false" ht="27" hidden="false" customHeight="true" outlineLevel="0" collapsed="false">
      <c r="A27" s="1"/>
      <c r="B27" s="8"/>
      <c r="C27" s="8"/>
      <c r="D27" s="8"/>
      <c r="E27" s="8"/>
      <c r="F27" s="8"/>
      <c r="G27" s="8"/>
      <c r="H27" s="8"/>
      <c r="I27" s="1"/>
      <c r="J27" s="1"/>
    </row>
    <row r="28" customFormat="false" ht="24.75" hidden="false" customHeight="true" outlineLevel="0" collapsed="false">
      <c r="A28" s="1"/>
      <c r="B28" s="1"/>
      <c r="C28" s="1"/>
      <c r="D28" s="1"/>
      <c r="E28" s="1"/>
      <c r="F28" s="1"/>
      <c r="G28" s="1"/>
      <c r="H28" s="1"/>
      <c r="I28" s="1"/>
      <c r="J28" s="1"/>
    </row>
    <row r="29" customFormat="false" ht="24.75" hidden="false" customHeight="true" outlineLevel="0" collapsed="false">
      <c r="A29" s="1"/>
      <c r="B29" s="21" t="s">
        <v>19</v>
      </c>
      <c r="C29" s="21"/>
      <c r="D29" s="21"/>
      <c r="E29" s="21"/>
      <c r="F29" s="21"/>
      <c r="G29" s="21"/>
      <c r="H29" s="21"/>
      <c r="I29" s="1"/>
      <c r="J29" s="1"/>
    </row>
    <row r="30" customFormat="false" ht="27" hidden="false" customHeight="true" outlineLevel="0" collapsed="false">
      <c r="A30" s="1"/>
      <c r="B30" s="8" t="s">
        <v>123</v>
      </c>
      <c r="C30" s="8"/>
      <c r="D30" s="8"/>
      <c r="E30" s="8"/>
      <c r="F30" s="8"/>
      <c r="G30" s="8"/>
      <c r="H30" s="8"/>
      <c r="I30" s="1"/>
      <c r="J30" s="1"/>
    </row>
    <row r="31" customFormat="false" ht="27" hidden="false" customHeight="true" outlineLevel="0" collapsed="false">
      <c r="A31" s="1"/>
      <c r="B31" s="8"/>
      <c r="C31" s="8"/>
      <c r="D31" s="8"/>
      <c r="E31" s="8"/>
      <c r="F31" s="8"/>
      <c r="G31" s="8"/>
      <c r="H31" s="8"/>
      <c r="I31" s="1"/>
      <c r="J31" s="1"/>
    </row>
    <row r="32" customFormat="false" ht="24.75" hidden="false" customHeight="true" outlineLevel="0" collapsed="false">
      <c r="A32" s="1"/>
      <c r="B32" s="1"/>
      <c r="C32" s="1"/>
      <c r="D32" s="1"/>
      <c r="E32" s="1"/>
      <c r="F32" s="1"/>
      <c r="G32" s="1"/>
      <c r="H32" s="1"/>
      <c r="I32" s="1"/>
      <c r="J32" s="1"/>
    </row>
    <row r="33" customFormat="false" ht="24.75" hidden="false" customHeight="true" outlineLevel="0" collapsed="false">
      <c r="A33" s="1"/>
      <c r="B33" s="21" t="s">
        <v>124</v>
      </c>
      <c r="C33" s="21"/>
      <c r="D33" s="21"/>
      <c r="E33" s="21"/>
      <c r="F33" s="21"/>
      <c r="G33" s="21"/>
      <c r="H33" s="21"/>
      <c r="I33" s="1"/>
      <c r="J33" s="1"/>
    </row>
    <row r="34" customFormat="false" ht="27" hidden="false" customHeight="true" outlineLevel="0" collapsed="false">
      <c r="A34" s="1"/>
      <c r="B34" s="8" t="s">
        <v>125</v>
      </c>
      <c r="C34" s="8"/>
      <c r="D34" s="8"/>
      <c r="E34" s="8"/>
      <c r="F34" s="8"/>
      <c r="G34" s="8"/>
      <c r="H34" s="8"/>
      <c r="I34" s="1"/>
      <c r="J34" s="1"/>
    </row>
    <row r="35" customFormat="false" ht="27" hidden="false" customHeight="true" outlineLevel="0" collapsed="false">
      <c r="A35" s="1"/>
      <c r="B35" s="8"/>
      <c r="C35" s="8"/>
      <c r="D35" s="8"/>
      <c r="E35" s="8"/>
      <c r="F35" s="8"/>
      <c r="G35" s="8"/>
      <c r="H35" s="8"/>
      <c r="I35" s="1"/>
      <c r="J35" s="1"/>
    </row>
    <row r="36" customFormat="false" ht="24.75" hidden="false" customHeight="true" outlineLevel="0" collapsed="false">
      <c r="A36" s="1"/>
      <c r="B36" s="1"/>
      <c r="C36" s="1"/>
      <c r="D36" s="1"/>
      <c r="E36" s="1"/>
      <c r="F36" s="1"/>
      <c r="G36" s="1"/>
      <c r="H36" s="1"/>
      <c r="I36" s="1"/>
      <c r="J36" s="1"/>
    </row>
    <row r="37" customFormat="false" ht="24.75" hidden="false" customHeight="true" outlineLevel="0" collapsed="false">
      <c r="A37" s="1"/>
      <c r="B37" s="21" t="s">
        <v>126</v>
      </c>
      <c r="C37" s="21"/>
      <c r="D37" s="21"/>
      <c r="E37" s="21"/>
      <c r="F37" s="21"/>
      <c r="G37" s="21"/>
      <c r="H37" s="21"/>
      <c r="I37" s="1"/>
      <c r="J37" s="1"/>
    </row>
    <row r="38" customFormat="false" ht="27" hidden="false" customHeight="true" outlineLevel="0" collapsed="false">
      <c r="A38" s="1"/>
      <c r="B38" s="8" t="s">
        <v>127</v>
      </c>
      <c r="C38" s="8"/>
      <c r="D38" s="8"/>
      <c r="E38" s="8"/>
      <c r="F38" s="8"/>
      <c r="G38" s="8"/>
      <c r="H38" s="8"/>
      <c r="I38" s="1"/>
      <c r="J38" s="1"/>
    </row>
    <row r="39" customFormat="false" ht="27" hidden="false" customHeight="true" outlineLevel="0" collapsed="false">
      <c r="A39" s="1"/>
      <c r="B39" s="8"/>
      <c r="C39" s="8"/>
      <c r="D39" s="8"/>
      <c r="E39" s="8"/>
      <c r="F39" s="8"/>
      <c r="G39" s="8"/>
      <c r="H39" s="8"/>
      <c r="I39" s="1"/>
      <c r="J39" s="1"/>
    </row>
    <row r="40" customFormat="false" ht="24.75" hidden="false" customHeight="true" outlineLevel="0" collapsed="false">
      <c r="A40" s="1"/>
      <c r="B40" s="1"/>
      <c r="C40" s="1"/>
      <c r="D40" s="1"/>
      <c r="E40" s="1"/>
      <c r="F40" s="1"/>
      <c r="G40" s="1"/>
      <c r="H40" s="1"/>
      <c r="I40" s="1"/>
      <c r="J40" s="1"/>
    </row>
    <row r="41" customFormat="false" ht="24.75" hidden="false" customHeight="true" outlineLevel="0" collapsed="false">
      <c r="A41" s="1"/>
      <c r="B41" s="21" t="s">
        <v>128</v>
      </c>
      <c r="C41" s="21"/>
      <c r="D41" s="21"/>
      <c r="E41" s="21"/>
      <c r="F41" s="21"/>
      <c r="G41" s="21"/>
      <c r="H41" s="21"/>
      <c r="I41" s="1"/>
      <c r="J41" s="1"/>
    </row>
    <row r="42" customFormat="false" ht="27" hidden="false" customHeight="true" outlineLevel="0" collapsed="false">
      <c r="A42" s="1"/>
      <c r="B42" s="8" t="s">
        <v>129</v>
      </c>
      <c r="C42" s="8"/>
      <c r="D42" s="8"/>
      <c r="E42" s="8"/>
      <c r="F42" s="8"/>
      <c r="G42" s="8"/>
      <c r="H42" s="8"/>
      <c r="I42" s="1"/>
      <c r="J42" s="1"/>
    </row>
    <row r="43" customFormat="false" ht="27" hidden="false" customHeight="true" outlineLevel="0" collapsed="false">
      <c r="A43" s="1"/>
      <c r="B43" s="8"/>
      <c r="C43" s="8"/>
      <c r="D43" s="8"/>
      <c r="E43" s="8"/>
      <c r="F43" s="8"/>
      <c r="G43" s="8"/>
      <c r="H43" s="8"/>
      <c r="I43" s="1"/>
      <c r="J43" s="1"/>
    </row>
    <row r="44" customFormat="false" ht="24.75" hidden="false" customHeight="true" outlineLevel="0" collapsed="false">
      <c r="A44" s="1"/>
      <c r="B44" s="1"/>
      <c r="C44" s="1"/>
      <c r="D44" s="1"/>
      <c r="E44" s="1"/>
      <c r="F44" s="1"/>
      <c r="G44" s="1"/>
      <c r="H44" s="1"/>
      <c r="I44" s="1"/>
      <c r="J44" s="1"/>
    </row>
    <row r="45" customFormat="false" ht="24.75" hidden="false" customHeight="true" outlineLevel="0" collapsed="false">
      <c r="A45" s="1"/>
      <c r="B45" s="21" t="s">
        <v>130</v>
      </c>
      <c r="C45" s="21"/>
      <c r="D45" s="21"/>
      <c r="E45" s="21"/>
      <c r="F45" s="21"/>
      <c r="G45" s="21"/>
      <c r="H45" s="21"/>
      <c r="I45" s="1"/>
      <c r="J45" s="1"/>
    </row>
    <row r="46" customFormat="false" ht="27" hidden="false" customHeight="true" outlineLevel="0" collapsed="false">
      <c r="A46" s="1"/>
      <c r="B46" s="8" t="s">
        <v>131</v>
      </c>
      <c r="C46" s="8"/>
      <c r="D46" s="8"/>
      <c r="E46" s="8"/>
      <c r="F46" s="8"/>
      <c r="G46" s="8"/>
      <c r="H46" s="8"/>
      <c r="I46" s="1"/>
      <c r="J46" s="1"/>
    </row>
    <row r="47" customFormat="false" ht="27" hidden="false" customHeight="true" outlineLevel="0" collapsed="false">
      <c r="A47" s="1"/>
      <c r="B47" s="8"/>
      <c r="C47" s="8"/>
      <c r="D47" s="8"/>
      <c r="E47" s="8"/>
      <c r="F47" s="8"/>
      <c r="G47" s="8"/>
      <c r="H47" s="8"/>
      <c r="I47" s="1"/>
      <c r="J47" s="1"/>
    </row>
    <row r="48" customFormat="false" ht="24.75" hidden="false" customHeight="true" outlineLevel="0" collapsed="false">
      <c r="A48" s="1"/>
      <c r="B48" s="1"/>
      <c r="C48" s="1"/>
      <c r="D48" s="1"/>
      <c r="E48" s="1"/>
      <c r="F48" s="1"/>
      <c r="G48" s="1"/>
      <c r="H48" s="1"/>
      <c r="I48" s="1"/>
      <c r="J48" s="1"/>
    </row>
    <row r="49" customFormat="false" ht="24.75" hidden="false" customHeight="true" outlineLevel="0" collapsed="false">
      <c r="A49" s="1"/>
      <c r="B49" s="21" t="s">
        <v>132</v>
      </c>
      <c r="C49" s="21"/>
      <c r="D49" s="21"/>
      <c r="E49" s="21"/>
      <c r="F49" s="21"/>
      <c r="G49" s="21"/>
      <c r="H49" s="21"/>
      <c r="I49" s="1"/>
      <c r="J49" s="1"/>
    </row>
    <row r="50" customFormat="false" ht="27" hidden="false" customHeight="true" outlineLevel="0" collapsed="false">
      <c r="A50" s="1"/>
      <c r="B50" s="8" t="s">
        <v>133</v>
      </c>
      <c r="C50" s="8"/>
      <c r="D50" s="8"/>
      <c r="E50" s="8"/>
      <c r="F50" s="8"/>
      <c r="G50" s="8"/>
      <c r="H50" s="8"/>
      <c r="I50" s="1"/>
      <c r="J50" s="1"/>
    </row>
    <row r="51" customFormat="false" ht="27" hidden="false" customHeight="true" outlineLevel="0" collapsed="false">
      <c r="A51" s="1"/>
      <c r="B51" s="8"/>
      <c r="C51" s="8"/>
      <c r="D51" s="8"/>
      <c r="E51" s="8"/>
      <c r="F51" s="8"/>
      <c r="G51" s="8"/>
      <c r="H51" s="8"/>
      <c r="I51" s="1"/>
      <c r="J51" s="1"/>
    </row>
    <row r="52" customFormat="false" ht="24.75" hidden="false" customHeight="true" outlineLevel="0" collapsed="false">
      <c r="A52" s="1"/>
      <c r="B52" s="1"/>
      <c r="C52" s="1"/>
      <c r="D52" s="1"/>
      <c r="E52" s="1"/>
      <c r="F52" s="1"/>
      <c r="G52" s="1"/>
      <c r="H52" s="1"/>
      <c r="I52" s="1"/>
      <c r="J52" s="1"/>
    </row>
    <row r="53" customFormat="false" ht="24.75" hidden="false" customHeight="true" outlineLevel="0" collapsed="false">
      <c r="A53" s="1"/>
      <c r="B53" s="1"/>
      <c r="C53" s="1"/>
      <c r="D53" s="1"/>
      <c r="E53" s="1"/>
      <c r="F53" s="1"/>
      <c r="G53" s="1"/>
      <c r="H53" s="1"/>
      <c r="I53" s="1"/>
      <c r="J53" s="1"/>
    </row>
    <row r="54" customFormat="false" ht="24.75" hidden="false" customHeight="true" outlineLevel="0" collapsed="false">
      <c r="A54" s="1"/>
      <c r="B54" s="1"/>
      <c r="C54" s="1"/>
      <c r="D54" s="1"/>
      <c r="E54" s="1"/>
      <c r="F54" s="1"/>
      <c r="G54" s="1"/>
      <c r="H54" s="1"/>
      <c r="I54" s="1"/>
      <c r="J54" s="1"/>
    </row>
    <row r="55" customFormat="false" ht="24.75" hidden="false" customHeight="true" outlineLevel="0" collapsed="false">
      <c r="A55" s="1"/>
      <c r="B55" s="1"/>
      <c r="C55" s="1"/>
      <c r="D55" s="1"/>
      <c r="E55" s="1"/>
      <c r="F55" s="1"/>
      <c r="G55" s="1"/>
      <c r="H55" s="1"/>
      <c r="I55" s="1"/>
      <c r="J55" s="1"/>
    </row>
    <row r="56" customFormat="false" ht="24.75" hidden="false" customHeight="true" outlineLevel="0" collapsed="false">
      <c r="A56" s="1"/>
      <c r="B56" s="1"/>
      <c r="C56" s="1"/>
      <c r="D56" s="1"/>
      <c r="E56" s="1"/>
      <c r="F56" s="1"/>
      <c r="G56" s="1"/>
      <c r="H56" s="1"/>
      <c r="I56" s="1"/>
      <c r="J56" s="1"/>
    </row>
    <row r="57" customFormat="false" ht="24.75" hidden="false" customHeight="true" outlineLevel="0" collapsed="false">
      <c r="A57" s="1"/>
      <c r="B57" s="1"/>
      <c r="C57" s="1"/>
      <c r="D57" s="1"/>
      <c r="E57" s="1"/>
      <c r="F57" s="1"/>
      <c r="G57" s="1"/>
      <c r="H57" s="1"/>
      <c r="I57" s="1"/>
      <c r="J57" s="1"/>
    </row>
    <row r="58" customFormat="false" ht="24.75" hidden="false" customHeight="true" outlineLevel="0" collapsed="false">
      <c r="A58" s="1"/>
      <c r="B58" s="1"/>
      <c r="C58" s="1"/>
      <c r="D58" s="1"/>
      <c r="E58" s="1"/>
      <c r="F58" s="1"/>
      <c r="G58" s="1"/>
      <c r="H58" s="1"/>
      <c r="I58" s="1"/>
      <c r="J58" s="1"/>
    </row>
    <row r="59" customFormat="false" ht="24.75" hidden="false" customHeight="true" outlineLevel="0" collapsed="false">
      <c r="A59" s="1"/>
      <c r="B59" s="1"/>
      <c r="C59" s="1"/>
      <c r="D59" s="1"/>
      <c r="E59" s="1"/>
      <c r="F59" s="1"/>
      <c r="G59" s="1"/>
      <c r="H59" s="1"/>
      <c r="I59" s="1"/>
      <c r="J59" s="1"/>
    </row>
    <row r="60" customFormat="false" ht="24.75" hidden="false" customHeight="true" outlineLevel="0" collapsed="false">
      <c r="A60" s="1"/>
      <c r="B60" s="1"/>
      <c r="C60" s="1"/>
      <c r="D60" s="1"/>
      <c r="E60" s="1"/>
      <c r="F60" s="1"/>
      <c r="G60" s="1"/>
      <c r="H60" s="1"/>
      <c r="I60" s="1"/>
      <c r="J60" s="1"/>
    </row>
  </sheetData>
  <mergeCells count="25">
    <mergeCell ref="B2:H2"/>
    <mergeCell ref="B5:H5"/>
    <mergeCell ref="B6:H7"/>
    <mergeCell ref="B9:H9"/>
    <mergeCell ref="B10:H11"/>
    <mergeCell ref="B13:H13"/>
    <mergeCell ref="B14:H15"/>
    <mergeCell ref="B17:H17"/>
    <mergeCell ref="B18:H19"/>
    <mergeCell ref="B21:H21"/>
    <mergeCell ref="B22:H23"/>
    <mergeCell ref="B25:H25"/>
    <mergeCell ref="B26:H27"/>
    <mergeCell ref="B29:H29"/>
    <mergeCell ref="B30:H31"/>
    <mergeCell ref="B33:H33"/>
    <mergeCell ref="B34:H35"/>
    <mergeCell ref="B37:H37"/>
    <mergeCell ref="B38:H39"/>
    <mergeCell ref="B41:H41"/>
    <mergeCell ref="B42:H43"/>
    <mergeCell ref="B45:H45"/>
    <mergeCell ref="B46:H47"/>
    <mergeCell ref="B49:H49"/>
    <mergeCell ref="B50:H5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2026-10-31T22:17:27Z</dcterms:created>
  <dc:creator>openpyxl</dc:creator>
  <dc:description/>
  <dc:language>en-US</dc:language>
  <cp:lastModifiedBy/>
  <dcterms:modified xsi:type="dcterms:W3CDTF">2026-10-31T22:17:27Z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